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7CE5C69A-2F1A-4384-A25F-D6AD89AC115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5" i="1"/>
  <c r="D29" i="1" l="1"/>
  <c r="H28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7" i="1"/>
  <c r="K28" i="1"/>
  <c r="K30" i="1"/>
  <c r="K3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7" i="1"/>
  <c r="J28" i="1"/>
  <c r="J30" i="1"/>
  <c r="J3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7" i="1"/>
  <c r="H30" i="1"/>
  <c r="H31" i="1"/>
  <c r="H5" i="1"/>
  <c r="G26" i="1"/>
  <c r="G32" i="1" s="1"/>
  <c r="F26" i="1"/>
  <c r="F32" i="1" s="1"/>
  <c r="C26" i="1"/>
  <c r="B2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30" i="1"/>
  <c r="D31" i="1"/>
  <c r="D5" i="1"/>
  <c r="K26" i="1" l="1"/>
  <c r="L6" i="1"/>
  <c r="J26" i="1"/>
  <c r="L31" i="1"/>
  <c r="L11" i="1"/>
  <c r="L25" i="1"/>
  <c r="L23" i="1"/>
  <c r="L21" i="1"/>
  <c r="L19" i="1"/>
  <c r="L17" i="1"/>
  <c r="L15" i="1"/>
  <c r="L7" i="1"/>
  <c r="H32" i="1"/>
  <c r="L5" i="1"/>
  <c r="L27" i="1"/>
  <c r="L9" i="1"/>
  <c r="H26" i="1"/>
  <c r="L30" i="1"/>
  <c r="L28" i="1"/>
  <c r="L24" i="1"/>
  <c r="L22" i="1"/>
  <c r="L20" i="1"/>
  <c r="L18" i="1"/>
  <c r="L16" i="1"/>
  <c r="L14" i="1"/>
  <c r="L13" i="1"/>
  <c r="L12" i="1"/>
  <c r="L10" i="1"/>
  <c r="L8" i="1"/>
  <c r="C32" i="1"/>
  <c r="K32" i="1" s="1"/>
  <c r="L26" i="1"/>
  <c r="B32" i="1"/>
  <c r="J32" i="1" s="1"/>
  <c r="D26" i="1"/>
  <c r="L32" i="1" l="1"/>
  <c r="D32" i="1"/>
</calcChain>
</file>

<file path=xl/sharedStrings.xml><?xml version="1.0" encoding="utf-8"?>
<sst xmlns="http://schemas.openxmlformats.org/spreadsheetml/2006/main" count="46" uniqueCount="37">
  <si>
    <t>Kecamatan</t>
  </si>
  <si>
    <t>Rawat Jalan</t>
  </si>
  <si>
    <t>Rawat Inap</t>
  </si>
  <si>
    <t>Total</t>
  </si>
  <si>
    <t>Pria</t>
  </si>
  <si>
    <t>Wanita</t>
  </si>
  <si>
    <t>%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</si>
  <si>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</si>
  <si>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</si>
  <si>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</si>
  <si>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</si>
  <si>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</si>
  <si>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</si>
  <si>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</si>
  <si>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</si>
  <si>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</si>
  <si>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</si>
  <si>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</si>
  <si>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</si>
  <si>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</si>
  <si>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</si>
  <si>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</si>
  <si>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</si>
  <si>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</si>
  <si>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</si>
  <si>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</si>
  <si>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</si>
  <si>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</si>
  <si>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</si>
  <si>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</si>
  <si>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</si>
  <si>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----</t>
  </si>
  <si>
    <t>TOTAL</t>
  </si>
  <si>
    <t>SUMBER : laporan rekam medis tb I 2024</t>
  </si>
  <si>
    <t>Kab Magelang</t>
  </si>
  <si>
    <t>JUMLAH KUNJUNGAN PASIEN BERDASAR DAERAH TRIBULAN I TAHUN 2025</t>
  </si>
  <si>
    <t>Kab Kulon Progo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</si>
</sst>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="85" zoomScaleNormal="85" workbookViewId="0">
      <selection activeCell="H10" sqref="H10"/>
    </sheetView>
  </sheetViews>
  <sheetFormatPr defaultColWidth="9.140625" defaultRowHeight="15"/>
  <cols>
    <col min="1" max="1" width="27.7109375" customWidth="1"/>
    <col min="5" max="5" width="8.5703125" customWidth="1"/>
    <col min="9" max="9" width="9.5703125" customWidth="1"/>
    <col min="13" max="13" width="9.5703125" customWidth="1"/>
  </cols>
  <sheetData>
    <row r="1" spans="1:13">
      <c r="A1" s="12" t="s">
        <v>35</v>
      </c>
    </row>
    <row r="3" spans="1:13" ht="15" customHeight="1">
      <c r="A3" s="14" t="s">
        <v>0</v>
      </c>
      <c r="B3" s="14" t="s">
        <v>1</v>
      </c>
      <c r="C3" s="14"/>
      <c r="D3" s="14"/>
      <c r="E3" s="14"/>
      <c r="F3" s="14" t="s">
        <v>2</v>
      </c>
      <c r="G3" s="14"/>
      <c r="H3" s="14"/>
      <c r="I3" s="14"/>
      <c r="J3" s="14" t="s">
        <v>3</v>
      </c>
      <c r="K3" s="14"/>
      <c r="L3" s="14"/>
      <c r="M3" s="14"/>
    </row>
    <row r="4" spans="1:13">
      <c r="A4" s="14"/>
      <c r="B4" s="1" t="s">
        <v>4</v>
      </c>
      <c r="C4" s="1" t="s">
        <v>5</v>
      </c>
      <c r="D4" s="1" t="s">
        <v>3</v>
      </c>
      <c r="E4" s="1" t="s">
        <v>6</v>
      </c>
      <c r="F4" s="1" t="s">
        <v>4</v>
      </c>
      <c r="G4" s="1" t="s">
        <v>5</v>
      </c>
      <c r="H4" s="1" t="s">
        <v>3</v>
      </c>
      <c r="I4" s="1" t="s">
        <v>6</v>
      </c>
      <c r="J4" s="1" t="s">
        <v>4</v>
      </c>
      <c r="K4" s="1" t="s">
        <v>5</v>
      </c>
      <c r="L4" s="1" t="s">
        <v>3</v>
      </c>
      <c r="M4" s="1" t="s">
        <v>6</v>
      </c>
    </row>
    <row r="5" spans="1:13">
      <c r="A5" s="2" t="s">
        <v>7</v>
      </c>
      <c r="B5" s="1">
        <v>24</v>
      </c>
      <c r="C5" s="1">
        <v>31</v>
      </c>
      <c r="D5" s="1">
        <f>SUM(B5:C5)</f>
        <v>55</v>
      </c>
      <c r="E5" s="5">
        <f>(D5/34184)*100</f>
        <v>0.16089398549028786</v>
      </c>
      <c r="F5" s="3">
        <v>0</v>
      </c>
      <c r="G5" s="3">
        <v>0</v>
      </c>
      <c r="H5" s="3">
        <f>SUM(F5:G5)</f>
        <v>0</v>
      </c>
      <c r="I5" s="5">
        <f>(H5/1346)*100</f>
        <v>0</v>
      </c>
      <c r="J5" s="1">
        <f>SUM(B5,F5)</f>
        <v>24</v>
      </c>
      <c r="K5" s="1">
        <f>SUM(C5,G5)</f>
        <v>31</v>
      </c>
      <c r="L5" s="1">
        <f>SUM(J5:K5)</f>
        <v>55</v>
      </c>
      <c r="M5" s="5">
        <f>(L5/35530)*100</f>
        <v>0.15479876160990713</v>
      </c>
    </row>
    <row r="6" spans="1:13">
      <c r="A6" s="2" t="s">
        <v>8</v>
      </c>
      <c r="B6" s="1">
        <v>644</v>
      </c>
      <c r="C6" s="1">
        <v>856</v>
      </c>
      <c r="D6" s="1">
        <f t="shared" ref="D6:D31" si="0">SUM(B6:C6)</f>
        <v>1500</v>
      </c>
      <c r="E6" s="5">
        <f t="shared" ref="E6:E32" si="1">(D6/34184)*100</f>
        <v>4.388017786098759</v>
      </c>
      <c r="F6" s="3">
        <v>23</v>
      </c>
      <c r="G6" s="3">
        <v>28</v>
      </c>
      <c r="H6" s="3">
        <f t="shared" ref="H6:H32" si="2">SUM(F6:G6)</f>
        <v>51</v>
      </c>
      <c r="I6" s="5">
        <f t="shared" ref="I6:I32" si="3">(H6/1346)*100</f>
        <v>3.789004457652303</v>
      </c>
      <c r="J6" s="1">
        <f t="shared" ref="J6:J32" si="4">SUM(B6,F6)</f>
        <v>667</v>
      </c>
      <c r="K6" s="1">
        <f t="shared" ref="K6:K32" si="5">SUM(C6,G6)</f>
        <v>884</v>
      </c>
      <c r="L6" s="1">
        <f t="shared" ref="L6:L32" si="6">SUM(J6:K6)</f>
        <v>1551</v>
      </c>
      <c r="M6" s="5">
        <f t="shared" ref="M6:M32" si="7">(L6/35530)*100</f>
        <v>4.3653250773993815</v>
      </c>
    </row>
    <row r="7" spans="1:13">
      <c r="A7" s="2" t="s">
        <v>9</v>
      </c>
      <c r="B7" s="1">
        <v>101</v>
      </c>
      <c r="C7" s="1">
        <v>109</v>
      </c>
      <c r="D7" s="1">
        <f t="shared" si="0"/>
        <v>210</v>
      </c>
      <c r="E7" s="5">
        <f t="shared" si="1"/>
        <v>0.61432249005382633</v>
      </c>
      <c r="F7" s="3">
        <v>4</v>
      </c>
      <c r="G7" s="3">
        <v>2</v>
      </c>
      <c r="H7" s="3">
        <f t="shared" si="2"/>
        <v>6</v>
      </c>
      <c r="I7" s="5">
        <f t="shared" si="3"/>
        <v>0.44576523031203563</v>
      </c>
      <c r="J7" s="1">
        <f t="shared" si="4"/>
        <v>105</v>
      </c>
      <c r="K7" s="1">
        <f t="shared" si="5"/>
        <v>111</v>
      </c>
      <c r="L7" s="1">
        <f t="shared" si="6"/>
        <v>216</v>
      </c>
      <c r="M7" s="5">
        <f t="shared" si="7"/>
        <v>0.6079369546861807</v>
      </c>
    </row>
    <row r="8" spans="1:13">
      <c r="A8" s="2" t="s">
        <v>10</v>
      </c>
      <c r="B8" s="1">
        <v>1936</v>
      </c>
      <c r="C8" s="1">
        <v>2301</v>
      </c>
      <c r="D8" s="1">
        <f t="shared" si="0"/>
        <v>4237</v>
      </c>
      <c r="E8" s="5">
        <f t="shared" si="1"/>
        <v>12.394687573133629</v>
      </c>
      <c r="F8" s="3">
        <v>101</v>
      </c>
      <c r="G8" s="3">
        <v>77</v>
      </c>
      <c r="H8" s="3">
        <f t="shared" si="2"/>
        <v>178</v>
      </c>
      <c r="I8" s="5">
        <f t="shared" si="3"/>
        <v>13.224368499257059</v>
      </c>
      <c r="J8" s="1">
        <f t="shared" si="4"/>
        <v>2037</v>
      </c>
      <c r="K8" s="1">
        <f t="shared" si="5"/>
        <v>2378</v>
      </c>
      <c r="L8" s="1">
        <f t="shared" si="6"/>
        <v>4415</v>
      </c>
      <c r="M8" s="5">
        <f t="shared" si="7"/>
        <v>12.426118772867998</v>
      </c>
    </row>
    <row r="9" spans="1:13">
      <c r="A9" s="2" t="s">
        <v>11</v>
      </c>
      <c r="B9" s="1">
        <v>68</v>
      </c>
      <c r="C9" s="1">
        <v>28</v>
      </c>
      <c r="D9" s="1">
        <f t="shared" si="0"/>
        <v>96</v>
      </c>
      <c r="E9" s="5">
        <f t="shared" si="1"/>
        <v>0.28083313831032064</v>
      </c>
      <c r="F9" s="3">
        <v>6</v>
      </c>
      <c r="G9" s="3">
        <v>3</v>
      </c>
      <c r="H9" s="3">
        <f t="shared" si="2"/>
        <v>9</v>
      </c>
      <c r="I9" s="5">
        <f t="shared" si="3"/>
        <v>0.66864784546805345</v>
      </c>
      <c r="J9" s="1">
        <f t="shared" si="4"/>
        <v>74</v>
      </c>
      <c r="K9" s="1">
        <f t="shared" si="5"/>
        <v>31</v>
      </c>
      <c r="L9" s="1">
        <f t="shared" si="6"/>
        <v>105</v>
      </c>
      <c r="M9" s="5">
        <f t="shared" si="7"/>
        <v>0.2955249085280045</v>
      </c>
    </row>
    <row r="10" spans="1:13">
      <c r="A10" s="2" t="s">
        <v>12</v>
      </c>
      <c r="B10" s="1">
        <v>56</v>
      </c>
      <c r="C10" s="1">
        <v>72</v>
      </c>
      <c r="D10" s="1">
        <f t="shared" si="0"/>
        <v>128</v>
      </c>
      <c r="E10" s="5">
        <f t="shared" si="1"/>
        <v>0.37444418441376082</v>
      </c>
      <c r="F10" s="3">
        <v>0</v>
      </c>
      <c r="G10" s="3">
        <v>1</v>
      </c>
      <c r="H10" s="3">
        <f t="shared" si="2"/>
        <v>1</v>
      </c>
      <c r="I10" s="5">
        <f t="shared" si="3"/>
        <v>7.4294205052005943E-2</v>
      </c>
      <c r="J10" s="1">
        <f t="shared" si="4"/>
        <v>56</v>
      </c>
      <c r="K10" s="1">
        <f t="shared" si="5"/>
        <v>73</v>
      </c>
      <c r="L10" s="1">
        <f t="shared" si="6"/>
        <v>129</v>
      </c>
      <c r="M10" s="5">
        <f t="shared" si="7"/>
        <v>0.36307345904869126</v>
      </c>
    </row>
    <row r="11" spans="1:13">
      <c r="A11" s="2" t="s">
        <v>13</v>
      </c>
      <c r="B11" s="1">
        <v>18</v>
      </c>
      <c r="C11" s="1">
        <v>24</v>
      </c>
      <c r="D11" s="1">
        <f t="shared" si="0"/>
        <v>42</v>
      </c>
      <c r="E11" s="5">
        <f t="shared" si="1"/>
        <v>0.12286449801076527</v>
      </c>
      <c r="F11" s="3">
        <v>1</v>
      </c>
      <c r="G11" s="3">
        <v>2</v>
      </c>
      <c r="H11" s="3">
        <f t="shared" si="2"/>
        <v>3</v>
      </c>
      <c r="I11" s="5">
        <f t="shared" si="3"/>
        <v>0.22288261515601782</v>
      </c>
      <c r="J11" s="1">
        <f t="shared" si="4"/>
        <v>19</v>
      </c>
      <c r="K11" s="1">
        <f t="shared" si="5"/>
        <v>26</v>
      </c>
      <c r="L11" s="1">
        <f t="shared" si="6"/>
        <v>45</v>
      </c>
      <c r="M11" s="5">
        <f t="shared" si="7"/>
        <v>0.12665353222628764</v>
      </c>
    </row>
    <row r="12" spans="1:13">
      <c r="A12" s="2" t="s">
        <v>14</v>
      </c>
      <c r="B12" s="1">
        <v>385</v>
      </c>
      <c r="C12" s="1">
        <v>365</v>
      </c>
      <c r="D12" s="1">
        <f t="shared" si="0"/>
        <v>750</v>
      </c>
      <c r="E12" s="5">
        <f t="shared" si="1"/>
        <v>2.1940088930493795</v>
      </c>
      <c r="F12" s="3">
        <v>7</v>
      </c>
      <c r="G12" s="3">
        <v>7</v>
      </c>
      <c r="H12" s="3">
        <f t="shared" si="2"/>
        <v>14</v>
      </c>
      <c r="I12" s="5">
        <f t="shared" si="3"/>
        <v>1.0401188707280831</v>
      </c>
      <c r="J12" s="1">
        <f t="shared" si="4"/>
        <v>392</v>
      </c>
      <c r="K12" s="1">
        <f t="shared" si="5"/>
        <v>372</v>
      </c>
      <c r="L12" s="1">
        <f t="shared" si="6"/>
        <v>764</v>
      </c>
      <c r="M12" s="5">
        <f t="shared" si="7"/>
        <v>2.150295524908528</v>
      </c>
    </row>
    <row r="13" spans="1:13">
      <c r="A13" s="2" t="s">
        <v>15</v>
      </c>
      <c r="B13" s="1">
        <v>1367</v>
      </c>
      <c r="C13" s="1">
        <v>2049</v>
      </c>
      <c r="D13" s="1">
        <f t="shared" si="0"/>
        <v>3416</v>
      </c>
      <c r="E13" s="5">
        <f t="shared" si="1"/>
        <v>9.9929791715422418</v>
      </c>
      <c r="F13" s="3">
        <v>48</v>
      </c>
      <c r="G13" s="3">
        <v>50</v>
      </c>
      <c r="H13" s="3">
        <f t="shared" si="2"/>
        <v>98</v>
      </c>
      <c r="I13" s="5">
        <f t="shared" si="3"/>
        <v>7.2808320950965832</v>
      </c>
      <c r="J13" s="1">
        <f t="shared" si="4"/>
        <v>1415</v>
      </c>
      <c r="K13" s="1">
        <f t="shared" si="5"/>
        <v>2099</v>
      </c>
      <c r="L13" s="1">
        <f t="shared" si="6"/>
        <v>3514</v>
      </c>
      <c r="M13" s="5">
        <f t="shared" si="7"/>
        <v>9.8902336054038837</v>
      </c>
    </row>
    <row r="14" spans="1:13">
      <c r="A14" s="2" t="s">
        <v>16</v>
      </c>
      <c r="B14" s="1">
        <v>3289</v>
      </c>
      <c r="C14" s="1">
        <v>4355</v>
      </c>
      <c r="D14" s="1">
        <f t="shared" si="0"/>
        <v>7644</v>
      </c>
      <c r="E14" s="5">
        <f t="shared" si="1"/>
        <v>22.361338637959278</v>
      </c>
      <c r="F14" s="3">
        <v>128</v>
      </c>
      <c r="G14" s="3">
        <v>153</v>
      </c>
      <c r="H14" s="3">
        <f t="shared" si="2"/>
        <v>281</v>
      </c>
      <c r="I14" s="5">
        <f t="shared" si="3"/>
        <v>20.876671619613671</v>
      </c>
      <c r="J14" s="1">
        <f t="shared" si="4"/>
        <v>3417</v>
      </c>
      <c r="K14" s="1">
        <f t="shared" si="5"/>
        <v>4508</v>
      </c>
      <c r="L14" s="1">
        <f t="shared" si="6"/>
        <v>7925</v>
      </c>
      <c r="M14" s="5">
        <f t="shared" si="7"/>
        <v>22.305094286518433</v>
      </c>
    </row>
    <row r="15" spans="1:13">
      <c r="A15" s="2" t="s">
        <v>17</v>
      </c>
      <c r="B15" s="1">
        <v>26</v>
      </c>
      <c r="C15" s="1">
        <v>15</v>
      </c>
      <c r="D15" s="1">
        <f t="shared" si="0"/>
        <v>41</v>
      </c>
      <c r="E15" s="5">
        <f t="shared" si="1"/>
        <v>0.11993915282003276</v>
      </c>
      <c r="F15" s="3">
        <v>1</v>
      </c>
      <c r="G15" s="3">
        <v>0</v>
      </c>
      <c r="H15" s="3">
        <f t="shared" si="2"/>
        <v>1</v>
      </c>
      <c r="I15" s="5">
        <f t="shared" si="3"/>
        <v>7.4294205052005943E-2</v>
      </c>
      <c r="J15" s="1">
        <f t="shared" si="4"/>
        <v>27</v>
      </c>
      <c r="K15" s="1">
        <f t="shared" si="5"/>
        <v>15</v>
      </c>
      <c r="L15" s="1">
        <f t="shared" si="6"/>
        <v>42</v>
      </c>
      <c r="M15" s="5">
        <f t="shared" si="7"/>
        <v>0.1182099634112018</v>
      </c>
    </row>
    <row r="16" spans="1:13">
      <c r="A16" s="2" t="s">
        <v>18</v>
      </c>
      <c r="B16" s="1">
        <v>884</v>
      </c>
      <c r="C16" s="1">
        <v>1392</v>
      </c>
      <c r="D16" s="1">
        <f t="shared" si="0"/>
        <v>2276</v>
      </c>
      <c r="E16" s="5">
        <f t="shared" si="1"/>
        <v>6.6580856541071851</v>
      </c>
      <c r="F16" s="3">
        <v>48</v>
      </c>
      <c r="G16" s="3">
        <v>39</v>
      </c>
      <c r="H16" s="3">
        <f t="shared" si="2"/>
        <v>87</v>
      </c>
      <c r="I16" s="5">
        <f t="shared" si="3"/>
        <v>6.4635958395245181</v>
      </c>
      <c r="J16" s="1">
        <f t="shared" si="4"/>
        <v>932</v>
      </c>
      <c r="K16" s="1">
        <f t="shared" si="5"/>
        <v>1431</v>
      </c>
      <c r="L16" s="1">
        <f t="shared" si="6"/>
        <v>2363</v>
      </c>
      <c r="M16" s="5">
        <f t="shared" si="7"/>
        <v>6.6507177033492821</v>
      </c>
    </row>
    <row r="17" spans="1:13">
      <c r="A17" s="2" t="s">
        <v>19</v>
      </c>
      <c r="B17" s="1">
        <v>85</v>
      </c>
      <c r="C17" s="1">
        <v>95</v>
      </c>
      <c r="D17" s="1">
        <f t="shared" si="0"/>
        <v>180</v>
      </c>
      <c r="E17" s="5">
        <f t="shared" si="1"/>
        <v>0.52656213433185117</v>
      </c>
      <c r="F17" s="3">
        <v>8</v>
      </c>
      <c r="G17" s="3">
        <v>4</v>
      </c>
      <c r="H17" s="3">
        <f t="shared" si="2"/>
        <v>12</v>
      </c>
      <c r="I17" s="5">
        <f t="shared" si="3"/>
        <v>0.89153046062407126</v>
      </c>
      <c r="J17" s="1">
        <f t="shared" si="4"/>
        <v>93</v>
      </c>
      <c r="K17" s="1">
        <f t="shared" si="5"/>
        <v>99</v>
      </c>
      <c r="L17" s="1">
        <f t="shared" si="6"/>
        <v>192</v>
      </c>
      <c r="M17" s="5">
        <f t="shared" si="7"/>
        <v>0.54038840416549394</v>
      </c>
    </row>
    <row r="18" spans="1:13">
      <c r="A18" s="2" t="s">
        <v>20</v>
      </c>
      <c r="B18" s="1">
        <v>1749</v>
      </c>
      <c r="C18" s="1">
        <v>2029</v>
      </c>
      <c r="D18" s="1">
        <f t="shared" si="0"/>
        <v>3778</v>
      </c>
      <c r="E18" s="5">
        <f t="shared" si="1"/>
        <v>11.05195413058741</v>
      </c>
      <c r="F18" s="3">
        <v>67</v>
      </c>
      <c r="G18" s="3">
        <v>67</v>
      </c>
      <c r="H18" s="3">
        <f t="shared" si="2"/>
        <v>134</v>
      </c>
      <c r="I18" s="5">
        <f t="shared" si="3"/>
        <v>9.9554234769687966</v>
      </c>
      <c r="J18" s="1">
        <f t="shared" si="4"/>
        <v>1816</v>
      </c>
      <c r="K18" s="1">
        <f t="shared" si="5"/>
        <v>2096</v>
      </c>
      <c r="L18" s="1">
        <f t="shared" si="6"/>
        <v>3912</v>
      </c>
      <c r="M18" s="5">
        <f t="shared" si="7"/>
        <v>11.010413734871939</v>
      </c>
    </row>
    <row r="19" spans="1:13">
      <c r="A19" s="2" t="s">
        <v>21</v>
      </c>
      <c r="B19" s="1">
        <v>184</v>
      </c>
      <c r="C19" s="1">
        <v>128</v>
      </c>
      <c r="D19" s="1">
        <f t="shared" si="0"/>
        <v>312</v>
      </c>
      <c r="E19" s="5">
        <f t="shared" si="1"/>
        <v>0.91270769950854203</v>
      </c>
      <c r="F19" s="3">
        <v>10</v>
      </c>
      <c r="G19" s="3">
        <v>11</v>
      </c>
      <c r="H19" s="3">
        <f t="shared" si="2"/>
        <v>21</v>
      </c>
      <c r="I19" s="5">
        <f t="shared" si="3"/>
        <v>1.5601783060921248</v>
      </c>
      <c r="J19" s="1">
        <f t="shared" si="4"/>
        <v>194</v>
      </c>
      <c r="K19" s="1">
        <f t="shared" si="5"/>
        <v>139</v>
      </c>
      <c r="L19" s="1">
        <f t="shared" si="6"/>
        <v>333</v>
      </c>
      <c r="M19" s="5">
        <f t="shared" si="7"/>
        <v>0.93723613847452847</v>
      </c>
    </row>
    <row r="20" spans="1:13">
      <c r="A20" s="2" t="s">
        <v>22</v>
      </c>
      <c r="B20" s="1">
        <v>1286</v>
      </c>
      <c r="C20" s="1">
        <v>1791</v>
      </c>
      <c r="D20" s="1">
        <f t="shared" si="0"/>
        <v>3077</v>
      </c>
      <c r="E20" s="5">
        <f t="shared" si="1"/>
        <v>9.0012871518839237</v>
      </c>
      <c r="F20" s="3">
        <v>44</v>
      </c>
      <c r="G20" s="3">
        <v>50</v>
      </c>
      <c r="H20" s="3">
        <f t="shared" si="2"/>
        <v>94</v>
      </c>
      <c r="I20" s="5">
        <f t="shared" si="3"/>
        <v>6.9836552748885588</v>
      </c>
      <c r="J20" s="1">
        <f t="shared" si="4"/>
        <v>1330</v>
      </c>
      <c r="K20" s="1">
        <f t="shared" si="5"/>
        <v>1841</v>
      </c>
      <c r="L20" s="1">
        <f t="shared" si="6"/>
        <v>3171</v>
      </c>
      <c r="M20" s="5">
        <f t="shared" si="7"/>
        <v>8.9248522375457355</v>
      </c>
    </row>
    <row r="21" spans="1:13">
      <c r="A21" s="2" t="s">
        <v>23</v>
      </c>
      <c r="B21" s="1">
        <v>20</v>
      </c>
      <c r="C21" s="1">
        <v>32</v>
      </c>
      <c r="D21" s="1">
        <f t="shared" si="0"/>
        <v>52</v>
      </c>
      <c r="E21" s="5">
        <f t="shared" si="1"/>
        <v>0.15211794991809033</v>
      </c>
      <c r="F21" s="3">
        <v>2</v>
      </c>
      <c r="G21" s="3">
        <v>2</v>
      </c>
      <c r="H21" s="3">
        <f t="shared" si="2"/>
        <v>4</v>
      </c>
      <c r="I21" s="5">
        <f t="shared" si="3"/>
        <v>0.29717682020802377</v>
      </c>
      <c r="J21" s="1">
        <f t="shared" si="4"/>
        <v>22</v>
      </c>
      <c r="K21" s="1">
        <f t="shared" si="5"/>
        <v>34</v>
      </c>
      <c r="L21" s="1">
        <f t="shared" si="6"/>
        <v>56</v>
      </c>
      <c r="M21" s="5">
        <f t="shared" si="7"/>
        <v>0.15761328454826906</v>
      </c>
    </row>
    <row r="22" spans="1:13">
      <c r="A22" s="2" t="s">
        <v>24</v>
      </c>
      <c r="B22" s="1">
        <v>1638</v>
      </c>
      <c r="C22" s="1">
        <v>1955</v>
      </c>
      <c r="D22" s="1">
        <f t="shared" si="0"/>
        <v>3593</v>
      </c>
      <c r="E22" s="5">
        <f t="shared" si="1"/>
        <v>10.510765270301896</v>
      </c>
      <c r="F22" s="3">
        <v>72</v>
      </c>
      <c r="G22" s="3">
        <v>74</v>
      </c>
      <c r="H22" s="3">
        <f t="shared" si="2"/>
        <v>146</v>
      </c>
      <c r="I22" s="5">
        <f t="shared" si="3"/>
        <v>10.846953937592868</v>
      </c>
      <c r="J22" s="1">
        <f t="shared" si="4"/>
        <v>1710</v>
      </c>
      <c r="K22" s="1">
        <f t="shared" si="5"/>
        <v>2029</v>
      </c>
      <c r="L22" s="1">
        <f t="shared" si="6"/>
        <v>3739</v>
      </c>
      <c r="M22" s="5">
        <f t="shared" si="7"/>
        <v>10.523501266535321</v>
      </c>
    </row>
    <row r="23" spans="1:13">
      <c r="A23" s="2" t="s">
        <v>25</v>
      </c>
      <c r="B23" s="1">
        <v>33</v>
      </c>
      <c r="C23" s="1">
        <v>64</v>
      </c>
      <c r="D23" s="1">
        <f t="shared" si="0"/>
        <v>97</v>
      </c>
      <c r="E23" s="5">
        <f t="shared" si="1"/>
        <v>0.28375848350105315</v>
      </c>
      <c r="F23" s="3">
        <v>0</v>
      </c>
      <c r="G23" s="3">
        <v>0</v>
      </c>
      <c r="H23" s="3">
        <f t="shared" si="2"/>
        <v>0</v>
      </c>
      <c r="I23" s="5">
        <f t="shared" si="3"/>
        <v>0</v>
      </c>
      <c r="J23" s="1">
        <f t="shared" si="4"/>
        <v>33</v>
      </c>
      <c r="K23" s="1">
        <f t="shared" si="5"/>
        <v>64</v>
      </c>
      <c r="L23" s="1">
        <f t="shared" si="6"/>
        <v>97</v>
      </c>
      <c r="M23" s="5">
        <f t="shared" si="7"/>
        <v>0.2730087250211089</v>
      </c>
    </row>
    <row r="24" spans="1:13">
      <c r="A24" s="2" t="s">
        <v>26</v>
      </c>
      <c r="B24" s="1">
        <v>40</v>
      </c>
      <c r="C24" s="1">
        <v>74</v>
      </c>
      <c r="D24" s="1">
        <f t="shared" si="0"/>
        <v>114</v>
      </c>
      <c r="E24" s="5">
        <f t="shared" si="1"/>
        <v>0.33348935174350575</v>
      </c>
      <c r="F24" s="3">
        <v>3</v>
      </c>
      <c r="G24" s="3">
        <v>3</v>
      </c>
      <c r="H24" s="3">
        <f t="shared" si="2"/>
        <v>6</v>
      </c>
      <c r="I24" s="5">
        <f t="shared" si="3"/>
        <v>0.44576523031203563</v>
      </c>
      <c r="J24" s="1">
        <f t="shared" si="4"/>
        <v>43</v>
      </c>
      <c r="K24" s="1">
        <f t="shared" si="5"/>
        <v>77</v>
      </c>
      <c r="L24" s="1">
        <f t="shared" si="6"/>
        <v>120</v>
      </c>
      <c r="M24" s="5">
        <f t="shared" si="7"/>
        <v>0.33774275260343373</v>
      </c>
    </row>
    <row r="25" spans="1:13">
      <c r="A25" s="2" t="s">
        <v>27</v>
      </c>
      <c r="B25" s="1">
        <v>15</v>
      </c>
      <c r="C25" s="1">
        <v>6</v>
      </c>
      <c r="D25" s="1">
        <f t="shared" si="0"/>
        <v>21</v>
      </c>
      <c r="E25" s="5">
        <f t="shared" si="1"/>
        <v>6.1432249005382633E-2</v>
      </c>
      <c r="F25" s="3">
        <v>1</v>
      </c>
      <c r="G25" s="3">
        <v>0</v>
      </c>
      <c r="H25" s="3">
        <f t="shared" si="2"/>
        <v>1</v>
      </c>
      <c r="I25" s="5">
        <f t="shared" si="3"/>
        <v>7.4294205052005943E-2</v>
      </c>
      <c r="J25" s="1">
        <f t="shared" si="4"/>
        <v>16</v>
      </c>
      <c r="K25" s="1">
        <f t="shared" si="5"/>
        <v>6</v>
      </c>
      <c r="L25" s="1">
        <f t="shared" si="6"/>
        <v>22</v>
      </c>
      <c r="M25" s="5">
        <f t="shared" si="7"/>
        <v>6.1919504643962855E-2</v>
      </c>
    </row>
    <row r="26" spans="1:13">
      <c r="A26" s="7" t="s">
        <v>34</v>
      </c>
      <c r="B26" s="7">
        <f>SUM(B5:B25)</f>
        <v>13848</v>
      </c>
      <c r="C26" s="7">
        <f>SUM(C5:C25)</f>
        <v>17771</v>
      </c>
      <c r="D26" s="7">
        <f t="shared" si="0"/>
        <v>31619</v>
      </c>
      <c r="E26" s="10">
        <f t="shared" si="1"/>
        <v>92.49648958577113</v>
      </c>
      <c r="F26" s="7">
        <f>SUM(F5:F25)</f>
        <v>574</v>
      </c>
      <c r="G26" s="7">
        <f t="shared" ref="G26" si="8">SUM(G5:G25)</f>
        <v>573</v>
      </c>
      <c r="H26" s="6">
        <f t="shared" si="2"/>
        <v>1147</v>
      </c>
      <c r="I26" s="10">
        <f t="shared" si="3"/>
        <v>85.21545319465082</v>
      </c>
      <c r="J26" s="7">
        <f t="shared" si="4"/>
        <v>14422</v>
      </c>
      <c r="K26" s="7">
        <f t="shared" si="5"/>
        <v>18344</v>
      </c>
      <c r="L26" s="7">
        <f t="shared" si="6"/>
        <v>32766</v>
      </c>
      <c r="M26" s="10">
        <f t="shared" si="7"/>
        <v>92.220658598367578</v>
      </c>
    </row>
    <row r="27" spans="1:13">
      <c r="A27" s="2" t="s">
        <v>28</v>
      </c>
      <c r="B27" s="1">
        <v>65</v>
      </c>
      <c r="C27" s="1">
        <v>45</v>
      </c>
      <c r="D27" s="1">
        <f t="shared" si="0"/>
        <v>110</v>
      </c>
      <c r="E27" s="5">
        <f t="shared" si="1"/>
        <v>0.32178797098057571</v>
      </c>
      <c r="F27" s="1">
        <v>5</v>
      </c>
      <c r="G27" s="1">
        <v>1</v>
      </c>
      <c r="H27" s="3">
        <f t="shared" si="2"/>
        <v>6</v>
      </c>
      <c r="I27" s="5">
        <f t="shared" si="3"/>
        <v>0.44576523031203563</v>
      </c>
      <c r="J27" s="1">
        <f t="shared" si="4"/>
        <v>70</v>
      </c>
      <c r="K27" s="1">
        <f t="shared" si="5"/>
        <v>46</v>
      </c>
      <c r="L27" s="1">
        <f t="shared" si="6"/>
        <v>116</v>
      </c>
      <c r="M27" s="5">
        <f t="shared" si="7"/>
        <v>0.3264846608499859</v>
      </c>
    </row>
    <row r="28" spans="1:13">
      <c r="A28" s="2" t="s">
        <v>29</v>
      </c>
      <c r="B28" s="1">
        <v>117</v>
      </c>
      <c r="C28" s="1">
        <v>184</v>
      </c>
      <c r="D28" s="1">
        <f t="shared" si="0"/>
        <v>301</v>
      </c>
      <c r="E28" s="5">
        <f t="shared" si="1"/>
        <v>0.88052890241048443</v>
      </c>
      <c r="F28" s="1">
        <v>9</v>
      </c>
      <c r="G28" s="1">
        <v>9</v>
      </c>
      <c r="H28" s="3">
        <f t="shared" si="2"/>
        <v>18</v>
      </c>
      <c r="I28" s="5">
        <f t="shared" si="3"/>
        <v>1.3372956909361069</v>
      </c>
      <c r="J28" s="1">
        <f t="shared" si="4"/>
        <v>126</v>
      </c>
      <c r="K28" s="1">
        <f t="shared" si="5"/>
        <v>193</v>
      </c>
      <c r="L28" s="1">
        <f t="shared" si="6"/>
        <v>319</v>
      </c>
      <c r="M28" s="5">
        <f t="shared" si="7"/>
        <v>0.89783281733746123</v>
      </c>
    </row>
    <row r="29" spans="1:13">
      <c r="A29" s="13" t="s">
        <v>36</v>
      </c>
      <c r="B29" s="1">
        <v>251</v>
      </c>
      <c r="C29" s="1">
        <v>383</v>
      </c>
      <c r="D29" s="1">
        <f t="shared" si="0"/>
        <v>634</v>
      </c>
      <c r="E29" s="5">
        <f t="shared" si="1"/>
        <v>1.8546688509244089</v>
      </c>
      <c r="F29" s="1">
        <v>8</v>
      </c>
      <c r="G29" s="1">
        <v>12</v>
      </c>
      <c r="H29" s="3"/>
      <c r="I29" s="5">
        <f t="shared" si="3"/>
        <v>0</v>
      </c>
      <c r="J29" s="1"/>
      <c r="K29" s="1"/>
      <c r="L29" s="1"/>
      <c r="M29" s="5">
        <f t="shared" si="7"/>
        <v>0</v>
      </c>
    </row>
    <row r="30" spans="1:13">
      <c r="A30" s="2" t="s">
        <v>30</v>
      </c>
      <c r="B30" s="1">
        <v>766</v>
      </c>
      <c r="C30" s="1">
        <v>754</v>
      </c>
      <c r="D30" s="1">
        <f t="shared" si="0"/>
        <v>1520</v>
      </c>
      <c r="E30" s="5">
        <f t="shared" si="1"/>
        <v>4.4465246899134101</v>
      </c>
      <c r="F30" s="1">
        <v>28</v>
      </c>
      <c r="G30" s="1">
        <v>30</v>
      </c>
      <c r="H30" s="3">
        <f t="shared" si="2"/>
        <v>58</v>
      </c>
      <c r="I30" s="5">
        <f t="shared" si="3"/>
        <v>4.3090638930163445</v>
      </c>
      <c r="J30" s="1">
        <f t="shared" si="4"/>
        <v>794</v>
      </c>
      <c r="K30" s="1">
        <f t="shared" si="5"/>
        <v>784</v>
      </c>
      <c r="L30" s="1">
        <f t="shared" si="6"/>
        <v>1578</v>
      </c>
      <c r="M30" s="5">
        <f t="shared" si="7"/>
        <v>4.4413171967351532</v>
      </c>
    </row>
    <row r="31" spans="1:13">
      <c r="A31" s="4" t="s">
        <v>31</v>
      </c>
      <c r="B31" s="1">
        <v>0</v>
      </c>
      <c r="C31" s="1">
        <v>0</v>
      </c>
      <c r="D31" s="1">
        <f t="shared" si="0"/>
        <v>0</v>
      </c>
      <c r="E31" s="5">
        <f t="shared" si="1"/>
        <v>0</v>
      </c>
      <c r="F31" s="1">
        <v>44</v>
      </c>
      <c r="G31" s="1">
        <v>53</v>
      </c>
      <c r="H31" s="3">
        <f t="shared" si="2"/>
        <v>97</v>
      </c>
      <c r="I31" s="5">
        <f t="shared" si="3"/>
        <v>7.2065378900445758</v>
      </c>
      <c r="J31" s="1">
        <f t="shared" si="4"/>
        <v>44</v>
      </c>
      <c r="K31" s="1">
        <f t="shared" si="5"/>
        <v>53</v>
      </c>
      <c r="L31" s="1">
        <f t="shared" si="6"/>
        <v>97</v>
      </c>
      <c r="M31" s="5">
        <f t="shared" si="7"/>
        <v>0.2730087250211089</v>
      </c>
    </row>
    <row r="32" spans="1:13">
      <c r="A32" s="8" t="s">
        <v>32</v>
      </c>
      <c r="B32" s="8">
        <f>SUM(B26:B31)</f>
        <v>15047</v>
      </c>
      <c r="C32" s="8">
        <f t="shared" ref="C32:D32" si="9">SUM(C26:C31)</f>
        <v>19137</v>
      </c>
      <c r="D32" s="8">
        <f t="shared" si="9"/>
        <v>34184</v>
      </c>
      <c r="E32" s="11">
        <f t="shared" si="1"/>
        <v>100</v>
      </c>
      <c r="F32" s="8">
        <f>SUM(F26:F31)</f>
        <v>668</v>
      </c>
      <c r="G32" s="8">
        <f>SUM(G26:G31)</f>
        <v>678</v>
      </c>
      <c r="H32" s="9">
        <f t="shared" si="2"/>
        <v>1346</v>
      </c>
      <c r="I32" s="11">
        <f t="shared" si="3"/>
        <v>100</v>
      </c>
      <c r="J32" s="8">
        <f t="shared" si="4"/>
        <v>15715</v>
      </c>
      <c r="K32" s="8">
        <f t="shared" si="5"/>
        <v>19815</v>
      </c>
      <c r="L32" s="8">
        <f t="shared" si="6"/>
        <v>35530</v>
      </c>
      <c r="M32" s="11">
        <f t="shared" si="7"/>
        <v>100</v>
      </c>
    </row>
    <row r="35" spans="1:9">
      <c r="A35" s="15" t="s">
        <v>33</v>
      </c>
      <c r="B35" s="15"/>
      <c r="C35" s="15"/>
      <c r="D35" s="15"/>
      <c r="E35" s="15"/>
      <c r="F35" s="15"/>
      <c r="G35" s="15"/>
      <c r="H35" s="15"/>
      <c r="I35" s="15"/>
    </row>
  </sheetData>
  <mergeCells count="5">
    <mergeCell ref="B3:E3"/>
    <mergeCell ref="F3:I3"/>
    <mergeCell ref="J3:M3"/>
    <mergeCell ref="A35:I35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2025-09-11T00:12:37Z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