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13_ncr:1_{7E8DEC7C-F13B-4DC7-BCBD-58D79FAD0AB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6" i="1" l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5" i="1"/>
  <c r="H28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7" i="1"/>
  <c r="K28" i="1"/>
  <c r="K29" i="1"/>
  <c r="K30" i="1"/>
  <c r="K5" i="1"/>
  <c r="J6" i="1"/>
  <c r="L6" i="1" s="1"/>
  <c r="J7" i="1"/>
  <c r="J8" i="1"/>
  <c r="J9" i="1"/>
  <c r="J10" i="1"/>
  <c r="J11" i="1"/>
  <c r="L11" i="1" s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7" i="1"/>
  <c r="J28" i="1"/>
  <c r="J29" i="1"/>
  <c r="J30" i="1"/>
  <c r="L30" i="1" s="1"/>
  <c r="J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7" i="1"/>
  <c r="H29" i="1"/>
  <c r="H30" i="1"/>
  <c r="H5" i="1"/>
  <c r="G26" i="1"/>
  <c r="G31" i="1" s="1"/>
  <c r="F26" i="1"/>
  <c r="F31" i="1" s="1"/>
  <c r="C26" i="1"/>
  <c r="K26" i="1" s="1"/>
  <c r="B26" i="1"/>
  <c r="J26" i="1" s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7" i="1"/>
  <c r="D28" i="1"/>
  <c r="D29" i="1"/>
  <c r="D30" i="1"/>
  <c r="D5" i="1"/>
  <c r="L25" i="1" l="1"/>
  <c r="L23" i="1"/>
  <c r="L21" i="1"/>
  <c r="L19" i="1"/>
  <c r="L17" i="1"/>
  <c r="L15" i="1"/>
  <c r="L7" i="1"/>
  <c r="H31" i="1"/>
  <c r="L5" i="1"/>
  <c r="L27" i="1"/>
  <c r="L9" i="1"/>
  <c r="H26" i="1"/>
  <c r="L29" i="1"/>
  <c r="L28" i="1"/>
  <c r="L24" i="1"/>
  <c r="L22" i="1"/>
  <c r="L20" i="1"/>
  <c r="L18" i="1"/>
  <c r="L16" i="1"/>
  <c r="L14" i="1"/>
  <c r="L13" i="1"/>
  <c r="L12" i="1"/>
  <c r="L10" i="1"/>
  <c r="L8" i="1"/>
  <c r="C31" i="1"/>
  <c r="K31" i="1" s="1"/>
  <c r="L26" i="1"/>
  <c r="B31" i="1"/>
  <c r="J31" i="1" s="1"/>
  <c r="D26" i="1"/>
  <c r="L31" i="1" l="1"/>
  <c r="D31" i="1"/>
</calcChain>
</file>

<file path=xl/sharedStrings.xml><?xml version="1.0" encoding="utf-8"?>
<sst xmlns="http://schemas.openxmlformats.org/spreadsheetml/2006/main" count="45" uniqueCount="36">
  <si>
    <t>Kecamatan</t>
  </si>
  <si>
    <t>Rawat Jalan</t>
  </si>
  <si>
    <t>Rawat Inap</t>
  </si>
  <si>
    <t>Total</t>
  </si>
  <si>
    <t>Pria</t>
  </si>
  <si>
    <t>Wanita</t>
  </si>
  <si>
    <t>%</t>
  </si>
  <si>
    <t>Bandongan</t>
  </si>
  <si>
    <t>Borobudur</t>
  </si>
  <si>
    <t>Candimulyo</t>
  </si>
  <si>
    <t>Dukun</t>
  </si>
  <si>
    <t>Grabag</t>
  </si>
  <si>
    <t>Kajoran</t>
  </si>
  <si>
    <t>Kaliangkrik</t>
  </si>
  <si>
    <t>Mertoyudan</t>
  </si>
  <si>
    <t>Mungkid</t>
  </si>
  <si>
    <t>Muntilan</t>
  </si>
  <si>
    <t>Ngablak</t>
  </si>
  <si>
    <t>Ngluwar</t>
  </si>
  <si>
    <t>Pakis</t>
  </si>
  <si>
    <t>Salam</t>
  </si>
  <si>
    <t>Salaman</t>
  </si>
  <si>
    <t>Sawangan</t>
  </si>
  <si>
    <t>Secang</t>
  </si>
  <si>
    <t>Srumbung</t>
  </si>
  <si>
    <t>Tegalrejo</t>
  </si>
  <si>
    <t>Tempuran</t>
  </si>
  <si>
    <t>Windusari</t>
  </si>
  <si>
    <t>Kota Magelang</t>
  </si>
  <si>
    <t>Kab Sleman</t>
  </si>
  <si>
    <t>Kota Lain</t>
  </si>
  <si>
    <t>----</t>
  </si>
  <si>
    <t>TOTAL</t>
  </si>
  <si>
    <t>SUMBER : laporan rekam medis tb I 2024</t>
  </si>
  <si>
    <t>Kab Magelang</t>
  </si>
  <si>
    <t xml:space="preserve">JUMLAH KUNJUNGAN PASIEN BERDASAR DAERAH TRIBULAN IV TAHUN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</si>
</sst>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sz val="11"/>
      <color rgb="FF000000"/>
      <name val="Arial"/>
      <charset val="134"/>
    </font>
    <font>
      <sz val="12"/>
      <color rgb="FF000000"/>
      <name val="Arial"/>
      <charset val="134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zoomScale="85" zoomScaleNormal="85" workbookViewId="0">
      <selection activeCell="A2" sqref="A2"/>
    </sheetView>
  </sheetViews>
  <sheetFormatPr defaultColWidth="9.140625" defaultRowHeight="15"/>
  <cols>
    <col min="1" max="1" width="27.7109375" customWidth="1"/>
    <col min="5" max="5" width="8.5703125" customWidth="1"/>
    <col min="9" max="9" width="9.5703125" customWidth="1"/>
    <col min="13" max="13" width="9.5703125" customWidth="1"/>
  </cols>
  <sheetData>
    <row r="1" spans="1:13">
      <c r="A1" s="14" t="s">
        <v>35</v>
      </c>
    </row>
    <row r="3" spans="1:13" ht="15" customHeight="1">
      <c r="A3" s="5" t="s">
        <v>0</v>
      </c>
      <c r="B3" s="5" t="s">
        <v>1</v>
      </c>
      <c r="C3" s="5"/>
      <c r="D3" s="5"/>
      <c r="E3" s="5"/>
      <c r="F3" s="5" t="s">
        <v>2</v>
      </c>
      <c r="G3" s="5"/>
      <c r="H3" s="5"/>
      <c r="I3" s="5"/>
      <c r="J3" s="5" t="s">
        <v>3</v>
      </c>
      <c r="K3" s="5"/>
      <c r="L3" s="5"/>
      <c r="M3" s="5"/>
    </row>
    <row r="4" spans="1:13">
      <c r="A4" s="5"/>
      <c r="B4" s="1" t="s">
        <v>4</v>
      </c>
      <c r="C4" s="1" t="s">
        <v>5</v>
      </c>
      <c r="D4" s="1" t="s">
        <v>3</v>
      </c>
      <c r="E4" s="1" t="s">
        <v>6</v>
      </c>
      <c r="F4" s="1" t="s">
        <v>4</v>
      </c>
      <c r="G4" s="1" t="s">
        <v>5</v>
      </c>
      <c r="H4" s="1" t="s">
        <v>3</v>
      </c>
      <c r="I4" s="1" t="s">
        <v>6</v>
      </c>
      <c r="J4" s="1" t="s">
        <v>4</v>
      </c>
      <c r="K4" s="1" t="s">
        <v>5</v>
      </c>
      <c r="L4" s="1" t="s">
        <v>3</v>
      </c>
      <c r="M4" s="1" t="s">
        <v>6</v>
      </c>
    </row>
    <row r="5" spans="1:13">
      <c r="A5" s="2" t="s">
        <v>7</v>
      </c>
      <c r="B5" s="1">
        <v>37</v>
      </c>
      <c r="C5" s="1">
        <v>34</v>
      </c>
      <c r="D5" s="1">
        <f>SUM(B5:C5)</f>
        <v>71</v>
      </c>
      <c r="E5" s="7">
        <f>(D5/34556)*100</f>
        <v>0.20546359532353284</v>
      </c>
      <c r="F5" s="3">
        <v>1</v>
      </c>
      <c r="G5" s="3">
        <v>2</v>
      </c>
      <c r="H5" s="3">
        <f>SUM(F5:G5)</f>
        <v>3</v>
      </c>
      <c r="I5" s="7">
        <f>(H5/2028)*100</f>
        <v>0.14792899408284024</v>
      </c>
      <c r="J5" s="1">
        <f>SUM(B5,F5)</f>
        <v>38</v>
      </c>
      <c r="K5" s="1">
        <f>SUM(C5,G5)</f>
        <v>36</v>
      </c>
      <c r="L5" s="1">
        <f>SUM(J5:K5)</f>
        <v>74</v>
      </c>
      <c r="M5" s="7">
        <f>(L5/36584)*100</f>
        <v>0.20227421823748085</v>
      </c>
    </row>
    <row r="6" spans="1:13">
      <c r="A6" s="2" t="s">
        <v>8</v>
      </c>
      <c r="B6" s="1">
        <v>763</v>
      </c>
      <c r="C6" s="1">
        <v>883</v>
      </c>
      <c r="D6" s="1">
        <f t="shared" ref="D6:D31" si="0">SUM(B6:C6)</f>
        <v>1646</v>
      </c>
      <c r="E6" s="7">
        <f t="shared" ref="E6:E31" si="1">(D6/34556)*100</f>
        <v>4.7632827873596479</v>
      </c>
      <c r="F6" s="3">
        <v>25</v>
      </c>
      <c r="G6" s="3">
        <v>48</v>
      </c>
      <c r="H6" s="3">
        <f t="shared" ref="H6:H31" si="2">SUM(F6:G6)</f>
        <v>73</v>
      </c>
      <c r="I6" s="7">
        <f t="shared" ref="I6:I31" si="3">(H6/2028)*100</f>
        <v>3.5996055226824462</v>
      </c>
      <c r="J6" s="1">
        <f t="shared" ref="J6:J31" si="4">SUM(B6,F6)</f>
        <v>788</v>
      </c>
      <c r="K6" s="1">
        <f t="shared" ref="K6:K31" si="5">SUM(C6,G6)</f>
        <v>931</v>
      </c>
      <c r="L6" s="1">
        <f t="shared" ref="L6:L31" si="6">SUM(J6:K6)</f>
        <v>1719</v>
      </c>
      <c r="M6" s="7">
        <f t="shared" ref="M6:M31" si="7">(L6/36584)*100</f>
        <v>4.6987754209490484</v>
      </c>
    </row>
    <row r="7" spans="1:13">
      <c r="A7" s="2" t="s">
        <v>9</v>
      </c>
      <c r="B7" s="1">
        <v>169</v>
      </c>
      <c r="C7" s="1">
        <v>133</v>
      </c>
      <c r="D7" s="1">
        <f t="shared" si="0"/>
        <v>302</v>
      </c>
      <c r="E7" s="7">
        <f t="shared" si="1"/>
        <v>0.87394374348882964</v>
      </c>
      <c r="F7" s="3">
        <v>11</v>
      </c>
      <c r="G7" s="3">
        <v>6</v>
      </c>
      <c r="H7" s="3">
        <f t="shared" si="2"/>
        <v>17</v>
      </c>
      <c r="I7" s="7">
        <f t="shared" si="3"/>
        <v>0.83826429980276129</v>
      </c>
      <c r="J7" s="1">
        <f t="shared" si="4"/>
        <v>180</v>
      </c>
      <c r="K7" s="1">
        <f t="shared" si="5"/>
        <v>139</v>
      </c>
      <c r="L7" s="1">
        <f t="shared" si="6"/>
        <v>319</v>
      </c>
      <c r="M7" s="7">
        <f t="shared" si="7"/>
        <v>0.87196588672643782</v>
      </c>
    </row>
    <row r="8" spans="1:13">
      <c r="A8" s="2" t="s">
        <v>10</v>
      </c>
      <c r="B8" s="1">
        <v>1955</v>
      </c>
      <c r="C8" s="1">
        <v>2289</v>
      </c>
      <c r="D8" s="1">
        <f t="shared" si="0"/>
        <v>4244</v>
      </c>
      <c r="E8" s="7">
        <f t="shared" si="1"/>
        <v>12.281514064127792</v>
      </c>
      <c r="F8" s="3">
        <v>125</v>
      </c>
      <c r="G8" s="3">
        <v>187</v>
      </c>
      <c r="H8" s="3">
        <f t="shared" si="2"/>
        <v>312</v>
      </c>
      <c r="I8" s="7">
        <f t="shared" si="3"/>
        <v>15.384615384615385</v>
      </c>
      <c r="J8" s="1">
        <f t="shared" si="4"/>
        <v>2080</v>
      </c>
      <c r="K8" s="1">
        <f t="shared" si="5"/>
        <v>2476</v>
      </c>
      <c r="L8" s="1">
        <f t="shared" si="6"/>
        <v>4556</v>
      </c>
      <c r="M8" s="7">
        <f t="shared" si="7"/>
        <v>12.453531598513012</v>
      </c>
    </row>
    <row r="9" spans="1:13">
      <c r="A9" s="2" t="s">
        <v>11</v>
      </c>
      <c r="B9" s="1">
        <v>76</v>
      </c>
      <c r="C9" s="1">
        <v>28</v>
      </c>
      <c r="D9" s="1">
        <f t="shared" si="0"/>
        <v>104</v>
      </c>
      <c r="E9" s="7">
        <f t="shared" si="1"/>
        <v>0.30096075934714667</v>
      </c>
      <c r="F9" s="3">
        <v>5</v>
      </c>
      <c r="G9" s="3">
        <v>1</v>
      </c>
      <c r="H9" s="3">
        <f t="shared" si="2"/>
        <v>6</v>
      </c>
      <c r="I9" s="7">
        <f t="shared" si="3"/>
        <v>0.29585798816568049</v>
      </c>
      <c r="J9" s="1">
        <f t="shared" si="4"/>
        <v>81</v>
      </c>
      <c r="K9" s="1">
        <f t="shared" si="5"/>
        <v>29</v>
      </c>
      <c r="L9" s="1">
        <f t="shared" si="6"/>
        <v>110</v>
      </c>
      <c r="M9" s="7">
        <f t="shared" si="7"/>
        <v>0.30067789197463374</v>
      </c>
    </row>
    <row r="10" spans="1:13">
      <c r="A10" s="2" t="s">
        <v>12</v>
      </c>
      <c r="B10" s="1">
        <v>59</v>
      </c>
      <c r="C10" s="1">
        <v>71</v>
      </c>
      <c r="D10" s="1">
        <f t="shared" si="0"/>
        <v>130</v>
      </c>
      <c r="E10" s="7">
        <f t="shared" si="1"/>
        <v>0.37620094918393332</v>
      </c>
      <c r="F10" s="3">
        <v>5</v>
      </c>
      <c r="G10" s="3">
        <v>5</v>
      </c>
      <c r="H10" s="3">
        <f t="shared" si="2"/>
        <v>10</v>
      </c>
      <c r="I10" s="7">
        <f t="shared" si="3"/>
        <v>0.49309664694280081</v>
      </c>
      <c r="J10" s="1">
        <f t="shared" si="4"/>
        <v>64</v>
      </c>
      <c r="K10" s="1">
        <f t="shared" si="5"/>
        <v>76</v>
      </c>
      <c r="L10" s="1">
        <f t="shared" si="6"/>
        <v>140</v>
      </c>
      <c r="M10" s="7">
        <f t="shared" si="7"/>
        <v>0.38268095342226111</v>
      </c>
    </row>
    <row r="11" spans="1:13">
      <c r="A11" s="2" t="s">
        <v>13</v>
      </c>
      <c r="B11" s="1">
        <v>7</v>
      </c>
      <c r="C11" s="1">
        <v>18</v>
      </c>
      <c r="D11" s="1">
        <f t="shared" si="0"/>
        <v>25</v>
      </c>
      <c r="E11" s="7">
        <f t="shared" si="1"/>
        <v>7.2346336381525642E-2</v>
      </c>
      <c r="F11" s="3">
        <v>0</v>
      </c>
      <c r="G11" s="3">
        <v>0</v>
      </c>
      <c r="H11" s="3">
        <f t="shared" si="2"/>
        <v>0</v>
      </c>
      <c r="I11" s="7">
        <f t="shared" si="3"/>
        <v>0</v>
      </c>
      <c r="J11" s="1">
        <f t="shared" si="4"/>
        <v>7</v>
      </c>
      <c r="K11" s="1">
        <f t="shared" si="5"/>
        <v>18</v>
      </c>
      <c r="L11" s="1">
        <f t="shared" si="6"/>
        <v>25</v>
      </c>
      <c r="M11" s="7">
        <f t="shared" si="7"/>
        <v>6.8335884539689487E-2</v>
      </c>
    </row>
    <row r="12" spans="1:13">
      <c r="A12" s="2" t="s">
        <v>14</v>
      </c>
      <c r="B12" s="1">
        <v>362</v>
      </c>
      <c r="C12" s="1">
        <v>434</v>
      </c>
      <c r="D12" s="1">
        <f t="shared" si="0"/>
        <v>796</v>
      </c>
      <c r="E12" s="7">
        <f t="shared" si="1"/>
        <v>2.3035073503877763</v>
      </c>
      <c r="F12" s="3">
        <v>4</v>
      </c>
      <c r="G12" s="3">
        <v>13</v>
      </c>
      <c r="H12" s="3">
        <f t="shared" si="2"/>
        <v>17</v>
      </c>
      <c r="I12" s="7">
        <f t="shared" si="3"/>
        <v>0.83826429980276129</v>
      </c>
      <c r="J12" s="1">
        <f t="shared" si="4"/>
        <v>366</v>
      </c>
      <c r="K12" s="1">
        <f t="shared" si="5"/>
        <v>447</v>
      </c>
      <c r="L12" s="1">
        <f t="shared" si="6"/>
        <v>813</v>
      </c>
      <c r="M12" s="7">
        <f t="shared" si="7"/>
        <v>2.2222829652307019</v>
      </c>
    </row>
    <row r="13" spans="1:13">
      <c r="A13" s="2" t="s">
        <v>15</v>
      </c>
      <c r="B13" s="1">
        <v>1435</v>
      </c>
      <c r="C13" s="1">
        <v>2114</v>
      </c>
      <c r="D13" s="1">
        <f t="shared" si="0"/>
        <v>3549</v>
      </c>
      <c r="E13" s="7">
        <f t="shared" si="1"/>
        <v>10.270285912721381</v>
      </c>
      <c r="F13" s="3">
        <v>47</v>
      </c>
      <c r="G13" s="3">
        <v>60</v>
      </c>
      <c r="H13" s="3">
        <f t="shared" si="2"/>
        <v>107</v>
      </c>
      <c r="I13" s="7">
        <f t="shared" si="3"/>
        <v>5.2761341222879681</v>
      </c>
      <c r="J13" s="1">
        <f t="shared" si="4"/>
        <v>1482</v>
      </c>
      <c r="K13" s="1">
        <f t="shared" si="5"/>
        <v>2174</v>
      </c>
      <c r="L13" s="1">
        <f t="shared" si="6"/>
        <v>3656</v>
      </c>
      <c r="M13" s="7">
        <f t="shared" si="7"/>
        <v>9.9934397550841894</v>
      </c>
    </row>
    <row r="14" spans="1:13">
      <c r="A14" s="2" t="s">
        <v>16</v>
      </c>
      <c r="B14" s="1">
        <v>3304</v>
      </c>
      <c r="C14" s="1">
        <v>4558</v>
      </c>
      <c r="D14" s="1">
        <f t="shared" si="0"/>
        <v>7862</v>
      </c>
      <c r="E14" s="7">
        <f t="shared" si="1"/>
        <v>22.751475865262183</v>
      </c>
      <c r="F14" s="3">
        <v>199</v>
      </c>
      <c r="G14" s="3">
        <v>211</v>
      </c>
      <c r="H14" s="3">
        <f t="shared" si="2"/>
        <v>410</v>
      </c>
      <c r="I14" s="7">
        <f t="shared" si="3"/>
        <v>20.216962524654832</v>
      </c>
      <c r="J14" s="1">
        <f t="shared" si="4"/>
        <v>3503</v>
      </c>
      <c r="K14" s="1">
        <f t="shared" si="5"/>
        <v>4769</v>
      </c>
      <c r="L14" s="1">
        <f t="shared" si="6"/>
        <v>8272</v>
      </c>
      <c r="M14" s="7">
        <f t="shared" si="7"/>
        <v>22.610977476492454</v>
      </c>
    </row>
    <row r="15" spans="1:13">
      <c r="A15" s="2" t="s">
        <v>17</v>
      </c>
      <c r="B15" s="1">
        <v>13</v>
      </c>
      <c r="C15" s="1">
        <v>10</v>
      </c>
      <c r="D15" s="1">
        <f t="shared" si="0"/>
        <v>23</v>
      </c>
      <c r="E15" s="7">
        <f t="shared" si="1"/>
        <v>6.6558629471003591E-2</v>
      </c>
      <c r="F15" s="3">
        <v>1</v>
      </c>
      <c r="G15" s="3">
        <v>0</v>
      </c>
      <c r="H15" s="3">
        <f t="shared" si="2"/>
        <v>1</v>
      </c>
      <c r="I15" s="7">
        <f t="shared" si="3"/>
        <v>4.9309664694280081E-2</v>
      </c>
      <c r="J15" s="1">
        <f t="shared" si="4"/>
        <v>14</v>
      </c>
      <c r="K15" s="1">
        <f t="shared" si="5"/>
        <v>10</v>
      </c>
      <c r="L15" s="1">
        <f t="shared" si="6"/>
        <v>24</v>
      </c>
      <c r="M15" s="7">
        <f t="shared" si="7"/>
        <v>6.56024491581019E-2</v>
      </c>
    </row>
    <row r="16" spans="1:13">
      <c r="A16" s="2" t="s">
        <v>18</v>
      </c>
      <c r="B16" s="1">
        <v>866</v>
      </c>
      <c r="C16" s="1">
        <v>1271</v>
      </c>
      <c r="D16" s="1">
        <f t="shared" si="0"/>
        <v>2137</v>
      </c>
      <c r="E16" s="7">
        <f t="shared" si="1"/>
        <v>6.1841648338928117</v>
      </c>
      <c r="F16" s="3">
        <v>53</v>
      </c>
      <c r="G16" s="3">
        <v>73</v>
      </c>
      <c r="H16" s="3">
        <f t="shared" si="2"/>
        <v>126</v>
      </c>
      <c r="I16" s="7">
        <f t="shared" si="3"/>
        <v>6.2130177514792901</v>
      </c>
      <c r="J16" s="1">
        <f t="shared" si="4"/>
        <v>919</v>
      </c>
      <c r="K16" s="1">
        <f t="shared" si="5"/>
        <v>1344</v>
      </c>
      <c r="L16" s="1">
        <f t="shared" si="6"/>
        <v>2263</v>
      </c>
      <c r="M16" s="7">
        <f t="shared" si="7"/>
        <v>6.1857642685326919</v>
      </c>
    </row>
    <row r="17" spans="1:13">
      <c r="A17" s="2" t="s">
        <v>19</v>
      </c>
      <c r="B17" s="1">
        <v>71</v>
      </c>
      <c r="C17" s="1">
        <v>74</v>
      </c>
      <c r="D17" s="1">
        <f t="shared" si="0"/>
        <v>145</v>
      </c>
      <c r="E17" s="7">
        <f t="shared" si="1"/>
        <v>0.41960875101284872</v>
      </c>
      <c r="F17" s="3">
        <v>8</v>
      </c>
      <c r="G17" s="3">
        <v>6</v>
      </c>
      <c r="H17" s="3">
        <f t="shared" si="2"/>
        <v>14</v>
      </c>
      <c r="I17" s="7">
        <f t="shared" si="3"/>
        <v>0.69033530571992108</v>
      </c>
      <c r="J17" s="1">
        <f t="shared" si="4"/>
        <v>79</v>
      </c>
      <c r="K17" s="1">
        <f t="shared" si="5"/>
        <v>80</v>
      </c>
      <c r="L17" s="1">
        <f t="shared" si="6"/>
        <v>159</v>
      </c>
      <c r="M17" s="7">
        <f t="shared" si="7"/>
        <v>0.43461622567242508</v>
      </c>
    </row>
    <row r="18" spans="1:13">
      <c r="A18" s="2" t="s">
        <v>20</v>
      </c>
      <c r="B18" s="1">
        <v>1707</v>
      </c>
      <c r="C18" s="1">
        <v>2181</v>
      </c>
      <c r="D18" s="1">
        <f t="shared" si="0"/>
        <v>3888</v>
      </c>
      <c r="E18" s="7">
        <f t="shared" si="1"/>
        <v>11.251302234054867</v>
      </c>
      <c r="F18" s="3">
        <v>112</v>
      </c>
      <c r="G18" s="3">
        <v>121</v>
      </c>
      <c r="H18" s="3">
        <f t="shared" si="2"/>
        <v>233</v>
      </c>
      <c r="I18" s="7">
        <f t="shared" si="3"/>
        <v>11.489151873767259</v>
      </c>
      <c r="J18" s="1">
        <f t="shared" si="4"/>
        <v>1819</v>
      </c>
      <c r="K18" s="1">
        <f t="shared" si="5"/>
        <v>2302</v>
      </c>
      <c r="L18" s="1">
        <f t="shared" si="6"/>
        <v>4121</v>
      </c>
      <c r="M18" s="7">
        <f t="shared" si="7"/>
        <v>11.264487207522414</v>
      </c>
    </row>
    <row r="19" spans="1:13">
      <c r="A19" s="2" t="s">
        <v>21</v>
      </c>
      <c r="B19" s="1">
        <v>150</v>
      </c>
      <c r="C19" s="1">
        <v>202</v>
      </c>
      <c r="D19" s="1">
        <f t="shared" si="0"/>
        <v>352</v>
      </c>
      <c r="E19" s="7">
        <f t="shared" si="1"/>
        <v>1.0186364162518811</v>
      </c>
      <c r="F19" s="3">
        <v>16</v>
      </c>
      <c r="G19" s="3">
        <v>18</v>
      </c>
      <c r="H19" s="3">
        <f t="shared" si="2"/>
        <v>34</v>
      </c>
      <c r="I19" s="7">
        <f t="shared" si="3"/>
        <v>1.6765285996055226</v>
      </c>
      <c r="J19" s="1">
        <f t="shared" si="4"/>
        <v>166</v>
      </c>
      <c r="K19" s="1">
        <f t="shared" si="5"/>
        <v>220</v>
      </c>
      <c r="L19" s="1">
        <f t="shared" si="6"/>
        <v>386</v>
      </c>
      <c r="M19" s="7">
        <f t="shared" si="7"/>
        <v>1.0551060572928057</v>
      </c>
    </row>
    <row r="20" spans="1:13">
      <c r="A20" s="2" t="s">
        <v>22</v>
      </c>
      <c r="B20" s="1">
        <v>1194</v>
      </c>
      <c r="C20" s="1">
        <v>1803</v>
      </c>
      <c r="D20" s="1">
        <f t="shared" si="0"/>
        <v>2997</v>
      </c>
      <c r="E20" s="7">
        <f t="shared" si="1"/>
        <v>8.6728788054172927</v>
      </c>
      <c r="F20" s="3">
        <v>67</v>
      </c>
      <c r="G20" s="3">
        <v>135</v>
      </c>
      <c r="H20" s="3">
        <f t="shared" si="2"/>
        <v>202</v>
      </c>
      <c r="I20" s="7">
        <f t="shared" si="3"/>
        <v>9.9605522682445748</v>
      </c>
      <c r="J20" s="1">
        <f t="shared" si="4"/>
        <v>1261</v>
      </c>
      <c r="K20" s="1">
        <f t="shared" si="5"/>
        <v>1938</v>
      </c>
      <c r="L20" s="1">
        <f t="shared" si="6"/>
        <v>3199</v>
      </c>
      <c r="M20" s="7">
        <f t="shared" si="7"/>
        <v>8.7442597856986666</v>
      </c>
    </row>
    <row r="21" spans="1:13">
      <c r="A21" s="2" t="s">
        <v>23</v>
      </c>
      <c r="B21" s="1">
        <v>34</v>
      </c>
      <c r="C21" s="1">
        <v>25</v>
      </c>
      <c r="D21" s="1">
        <f t="shared" si="0"/>
        <v>59</v>
      </c>
      <c r="E21" s="7">
        <f t="shared" si="1"/>
        <v>0.17073735386040051</v>
      </c>
      <c r="F21" s="3">
        <v>2</v>
      </c>
      <c r="G21" s="3">
        <v>0</v>
      </c>
      <c r="H21" s="3">
        <f t="shared" si="2"/>
        <v>2</v>
      </c>
      <c r="I21" s="7">
        <f t="shared" si="3"/>
        <v>9.8619329388560162E-2</v>
      </c>
      <c r="J21" s="1">
        <f t="shared" si="4"/>
        <v>36</v>
      </c>
      <c r="K21" s="1">
        <f t="shared" si="5"/>
        <v>25</v>
      </c>
      <c r="L21" s="1">
        <f t="shared" si="6"/>
        <v>61</v>
      </c>
      <c r="M21" s="7">
        <f t="shared" si="7"/>
        <v>0.16673955827684234</v>
      </c>
    </row>
    <row r="22" spans="1:13">
      <c r="A22" s="2" t="s">
        <v>24</v>
      </c>
      <c r="B22" s="1">
        <v>1547</v>
      </c>
      <c r="C22" s="1">
        <v>1910</v>
      </c>
      <c r="D22" s="1">
        <f t="shared" si="0"/>
        <v>3457</v>
      </c>
      <c r="E22" s="7">
        <f t="shared" si="1"/>
        <v>10.004051394837365</v>
      </c>
      <c r="F22" s="3">
        <v>116</v>
      </c>
      <c r="G22" s="3">
        <v>132</v>
      </c>
      <c r="H22" s="3">
        <f t="shared" si="2"/>
        <v>248</v>
      </c>
      <c r="I22" s="7">
        <f t="shared" si="3"/>
        <v>12.22879684418146</v>
      </c>
      <c r="J22" s="1">
        <f t="shared" si="4"/>
        <v>1663</v>
      </c>
      <c r="K22" s="1">
        <f t="shared" si="5"/>
        <v>2042</v>
      </c>
      <c r="L22" s="1">
        <f t="shared" si="6"/>
        <v>3705</v>
      </c>
      <c r="M22" s="7">
        <f t="shared" si="7"/>
        <v>10.127378088781981</v>
      </c>
    </row>
    <row r="23" spans="1:13">
      <c r="A23" s="2" t="s">
        <v>25</v>
      </c>
      <c r="B23" s="1">
        <v>34</v>
      </c>
      <c r="C23" s="1">
        <v>83</v>
      </c>
      <c r="D23" s="1">
        <f t="shared" si="0"/>
        <v>117</v>
      </c>
      <c r="E23" s="7">
        <f t="shared" si="1"/>
        <v>0.33858085426553997</v>
      </c>
      <c r="F23" s="3">
        <v>2</v>
      </c>
      <c r="G23" s="3">
        <v>3</v>
      </c>
      <c r="H23" s="3">
        <f t="shared" si="2"/>
        <v>5</v>
      </c>
      <c r="I23" s="7">
        <f t="shared" si="3"/>
        <v>0.2465483234714004</v>
      </c>
      <c r="J23" s="1">
        <f t="shared" si="4"/>
        <v>36</v>
      </c>
      <c r="K23" s="1">
        <f t="shared" si="5"/>
        <v>86</v>
      </c>
      <c r="L23" s="1">
        <f t="shared" si="6"/>
        <v>122</v>
      </c>
      <c r="M23" s="7">
        <f t="shared" si="7"/>
        <v>0.33347911655368467</v>
      </c>
    </row>
    <row r="24" spans="1:13">
      <c r="A24" s="2" t="s">
        <v>26</v>
      </c>
      <c r="B24" s="1">
        <v>58</v>
      </c>
      <c r="C24" s="1">
        <v>96</v>
      </c>
      <c r="D24" s="1">
        <f t="shared" si="0"/>
        <v>154</v>
      </c>
      <c r="E24" s="7">
        <f t="shared" si="1"/>
        <v>0.44565343211019792</v>
      </c>
      <c r="F24" s="3">
        <v>4</v>
      </c>
      <c r="G24" s="3">
        <v>3</v>
      </c>
      <c r="H24" s="3">
        <f t="shared" si="2"/>
        <v>7</v>
      </c>
      <c r="I24" s="7">
        <f t="shared" si="3"/>
        <v>0.34516765285996054</v>
      </c>
      <c r="J24" s="1">
        <f t="shared" si="4"/>
        <v>62</v>
      </c>
      <c r="K24" s="1">
        <f t="shared" si="5"/>
        <v>99</v>
      </c>
      <c r="L24" s="1">
        <f t="shared" si="6"/>
        <v>161</v>
      </c>
      <c r="M24" s="7">
        <f t="shared" si="7"/>
        <v>0.44008309643560029</v>
      </c>
    </row>
    <row r="25" spans="1:13">
      <c r="A25" s="2" t="s">
        <v>27</v>
      </c>
      <c r="B25" s="1">
        <v>8</v>
      </c>
      <c r="C25" s="1">
        <v>14</v>
      </c>
      <c r="D25" s="1">
        <f t="shared" si="0"/>
        <v>22</v>
      </c>
      <c r="E25" s="7">
        <f t="shared" si="1"/>
        <v>6.3664776015742566E-2</v>
      </c>
      <c r="F25" s="3">
        <v>2</v>
      </c>
      <c r="G25" s="3">
        <v>1</v>
      </c>
      <c r="H25" s="3">
        <f t="shared" si="2"/>
        <v>3</v>
      </c>
      <c r="I25" s="7">
        <f t="shared" si="3"/>
        <v>0.14792899408284024</v>
      </c>
      <c r="J25" s="1">
        <f t="shared" si="4"/>
        <v>10</v>
      </c>
      <c r="K25" s="1">
        <f t="shared" si="5"/>
        <v>15</v>
      </c>
      <c r="L25" s="1">
        <f t="shared" si="6"/>
        <v>25</v>
      </c>
      <c r="M25" s="7">
        <f t="shared" si="7"/>
        <v>6.8335884539689487E-2</v>
      </c>
    </row>
    <row r="26" spans="1:13">
      <c r="A26" s="9" t="s">
        <v>34</v>
      </c>
      <c r="B26" s="9">
        <f>SUM(B5:B25)</f>
        <v>13849</v>
      </c>
      <c r="C26" s="9">
        <f>SUM(C5:C25)</f>
        <v>18231</v>
      </c>
      <c r="D26" s="9">
        <f t="shared" si="0"/>
        <v>32080</v>
      </c>
      <c r="E26" s="12">
        <f t="shared" si="1"/>
        <v>92.834818844773707</v>
      </c>
      <c r="F26" s="9">
        <f>SUM(F5:F25)</f>
        <v>805</v>
      </c>
      <c r="G26" s="9">
        <f t="shared" ref="G26:H26" si="8">SUM(G5:G25)</f>
        <v>1025</v>
      </c>
      <c r="H26" s="8">
        <f t="shared" si="2"/>
        <v>1830</v>
      </c>
      <c r="I26" s="12">
        <f t="shared" si="3"/>
        <v>90.23668639053254</v>
      </c>
      <c r="J26" s="9">
        <f t="shared" si="4"/>
        <v>14654</v>
      </c>
      <c r="K26" s="9">
        <f t="shared" si="5"/>
        <v>19256</v>
      </c>
      <c r="L26" s="9">
        <f t="shared" si="6"/>
        <v>33910</v>
      </c>
      <c r="M26" s="12">
        <f t="shared" si="7"/>
        <v>92.690793789634824</v>
      </c>
    </row>
    <row r="27" spans="1:13">
      <c r="A27" s="2" t="s">
        <v>28</v>
      </c>
      <c r="B27" s="1">
        <v>58</v>
      </c>
      <c r="C27" s="1">
        <v>47</v>
      </c>
      <c r="D27" s="1">
        <f t="shared" si="0"/>
        <v>105</v>
      </c>
      <c r="E27" s="7">
        <f t="shared" si="1"/>
        <v>0.30385461280240772</v>
      </c>
      <c r="F27" s="1">
        <v>2</v>
      </c>
      <c r="G27" s="1">
        <v>1</v>
      </c>
      <c r="H27" s="3">
        <f t="shared" si="2"/>
        <v>3</v>
      </c>
      <c r="I27" s="7">
        <f t="shared" si="3"/>
        <v>0.14792899408284024</v>
      </c>
      <c r="J27" s="1">
        <f t="shared" si="4"/>
        <v>60</v>
      </c>
      <c r="K27" s="1">
        <f t="shared" si="5"/>
        <v>48</v>
      </c>
      <c r="L27" s="1">
        <f t="shared" si="6"/>
        <v>108</v>
      </c>
      <c r="M27" s="7">
        <f t="shared" si="7"/>
        <v>0.29521102121145854</v>
      </c>
    </row>
    <row r="28" spans="1:13">
      <c r="A28" s="2" t="s">
        <v>29</v>
      </c>
      <c r="B28" s="1">
        <v>153</v>
      </c>
      <c r="C28" s="1">
        <v>206</v>
      </c>
      <c r="D28" s="1">
        <f t="shared" si="0"/>
        <v>359</v>
      </c>
      <c r="E28" s="7">
        <f t="shared" si="1"/>
        <v>1.0388933904387083</v>
      </c>
      <c r="F28" s="1">
        <v>3</v>
      </c>
      <c r="G28" s="1">
        <v>7</v>
      </c>
      <c r="H28" s="3">
        <f t="shared" si="2"/>
        <v>10</v>
      </c>
      <c r="I28" s="7">
        <f t="shared" si="3"/>
        <v>0.49309664694280081</v>
      </c>
      <c r="J28" s="1">
        <f t="shared" si="4"/>
        <v>156</v>
      </c>
      <c r="K28" s="1">
        <f t="shared" si="5"/>
        <v>213</v>
      </c>
      <c r="L28" s="1">
        <f t="shared" si="6"/>
        <v>369</v>
      </c>
      <c r="M28" s="7">
        <f t="shared" si="7"/>
        <v>1.0086376558058168</v>
      </c>
    </row>
    <row r="29" spans="1:13">
      <c r="A29" s="2" t="s">
        <v>30</v>
      </c>
      <c r="B29" s="1">
        <v>1020</v>
      </c>
      <c r="C29" s="1">
        <v>992</v>
      </c>
      <c r="D29" s="1">
        <f t="shared" si="0"/>
        <v>2012</v>
      </c>
      <c r="E29" s="7">
        <f t="shared" si="1"/>
        <v>5.8224331519851829</v>
      </c>
      <c r="F29" s="1">
        <v>43</v>
      </c>
      <c r="G29" s="1">
        <v>61</v>
      </c>
      <c r="H29" s="3">
        <f t="shared" si="2"/>
        <v>104</v>
      </c>
      <c r="I29" s="7">
        <f t="shared" si="3"/>
        <v>5.1282051282051277</v>
      </c>
      <c r="J29" s="1">
        <f t="shared" si="4"/>
        <v>1063</v>
      </c>
      <c r="K29" s="1">
        <f t="shared" si="5"/>
        <v>1053</v>
      </c>
      <c r="L29" s="1">
        <f t="shared" si="6"/>
        <v>2116</v>
      </c>
      <c r="M29" s="7">
        <f t="shared" si="7"/>
        <v>5.7839492674393176</v>
      </c>
    </row>
    <row r="30" spans="1:13">
      <c r="A30" s="4" t="s">
        <v>31</v>
      </c>
      <c r="B30" s="1">
        <v>0</v>
      </c>
      <c r="C30" s="1">
        <v>0</v>
      </c>
      <c r="D30" s="1">
        <f t="shared" si="0"/>
        <v>0</v>
      </c>
      <c r="E30" s="7">
        <f t="shared" si="1"/>
        <v>0</v>
      </c>
      <c r="F30" s="1">
        <v>42</v>
      </c>
      <c r="G30" s="1">
        <v>39</v>
      </c>
      <c r="H30" s="3">
        <f t="shared" si="2"/>
        <v>81</v>
      </c>
      <c r="I30" s="7">
        <f t="shared" si="3"/>
        <v>3.9940828402366866</v>
      </c>
      <c r="J30" s="1">
        <f t="shared" si="4"/>
        <v>42</v>
      </c>
      <c r="K30" s="1">
        <f t="shared" si="5"/>
        <v>39</v>
      </c>
      <c r="L30" s="1">
        <f t="shared" si="6"/>
        <v>81</v>
      </c>
      <c r="M30" s="7">
        <f t="shared" si="7"/>
        <v>0.22140826590859392</v>
      </c>
    </row>
    <row r="31" spans="1:13">
      <c r="A31" s="10" t="s">
        <v>32</v>
      </c>
      <c r="B31" s="10">
        <f>SUM(B26:B30)</f>
        <v>15080</v>
      </c>
      <c r="C31" s="10">
        <f t="shared" ref="C31:D31" si="9">SUM(C26:C30)</f>
        <v>19476</v>
      </c>
      <c r="D31" s="10">
        <f t="shared" si="9"/>
        <v>34556</v>
      </c>
      <c r="E31" s="13">
        <f t="shared" si="1"/>
        <v>100</v>
      </c>
      <c r="F31" s="10">
        <f>SUM(F26:F30)</f>
        <v>895</v>
      </c>
      <c r="G31" s="10">
        <f>SUM(G26:G30)</f>
        <v>1133</v>
      </c>
      <c r="H31" s="11">
        <f t="shared" si="2"/>
        <v>2028</v>
      </c>
      <c r="I31" s="13">
        <f t="shared" si="3"/>
        <v>100</v>
      </c>
      <c r="J31" s="10">
        <f t="shared" si="4"/>
        <v>15975</v>
      </c>
      <c r="K31" s="10">
        <f t="shared" si="5"/>
        <v>20609</v>
      </c>
      <c r="L31" s="10">
        <f t="shared" si="6"/>
        <v>36584</v>
      </c>
      <c r="M31" s="13">
        <f t="shared" si="7"/>
        <v>100</v>
      </c>
    </row>
    <row r="34" spans="1:9">
      <c r="A34" s="6" t="s">
        <v>33</v>
      </c>
      <c r="B34" s="6"/>
      <c r="C34" s="6"/>
      <c r="D34" s="6"/>
      <c r="E34" s="6"/>
      <c r="F34" s="6"/>
      <c r="G34" s="6"/>
      <c r="H34" s="6"/>
      <c r="I34" s="6"/>
    </row>
  </sheetData>
  <mergeCells count="5">
    <mergeCell ref="B3:E3"/>
    <mergeCell ref="F3:I3"/>
    <mergeCell ref="J3:M3"/>
    <mergeCell ref="A34:I34"/>
    <mergeCell ref="A3:A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2024-08-10T03:30:45Z</dcterms:created>
  <dcterms:modified xsi:type="dcterms:W3CDTF">2025-09-10T07:03:00Z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5364CF98CBEC48FB926493C9DA697E59_11</vt:lpwstr>
  </property>
  <property fmtid="{D5CDD505-2E9C-101B-9397-08002B2CF9AE}" pid="3" name="KSOProductBuildVer">
    <vt:lpwstr>1033-12.2.0.17545</vt:lpwstr>
  </property>
</Properties>
</file>