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A40F0FD8-D3C3-420D-AF0A-96740B6D5E7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1" l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5" i="1"/>
  <c r="H28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5" i="1"/>
  <c r="G31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9" i="1"/>
  <c r="H30" i="1"/>
  <c r="H5" i="1"/>
  <c r="F31" i="1"/>
  <c r="H31" i="1" s="1"/>
  <c r="G26" i="1"/>
  <c r="F26" i="1"/>
  <c r="C31" i="1"/>
  <c r="D31" i="1"/>
  <c r="B31" i="1"/>
  <c r="C26" i="1"/>
  <c r="B26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5" i="1"/>
</calcChain>
</file>

<file path=xl/sharedStrings.xml><?xml version="1.0" encoding="utf-8"?>
<sst xmlns="http://schemas.openxmlformats.org/spreadsheetml/2006/main" count="45" uniqueCount="36">
  <si>
    <t>Kecamatan</t>
  </si>
  <si>
    <t>Rawat Jalan</t>
  </si>
  <si>
    <t>Rawat Inap</t>
  </si>
  <si>
    <t>Total</t>
  </si>
  <si>
    <t>Pria</t>
  </si>
  <si>
    <t>Wanita</t>
  </si>
  <si>
    <t>%</t>
  </si>
  <si>
    <t>Bandongan</t>
  </si>
  <si>
    <t>Borobudur</t>
  </si>
  <si>
    <t>Candimulyo</t>
  </si>
  <si>
    <t>Dukun</t>
  </si>
  <si>
    <t>Grabag</t>
  </si>
  <si>
    <t>Kajoran</t>
  </si>
  <si>
    <t>Kaliangkrik</t>
  </si>
  <si>
    <t>Mertoyudan</t>
  </si>
  <si>
    <t>Mungkid</t>
  </si>
  <si>
    <t>Muntilan</t>
  </si>
  <si>
    <t>Ngablak</t>
  </si>
  <si>
    <t>Ngluwar</t>
  </si>
  <si>
    <t>Pakis</t>
  </si>
  <si>
    <t>Salam</t>
  </si>
  <si>
    <t>Salaman</t>
  </si>
  <si>
    <t>Sawangan</t>
  </si>
  <si>
    <t>Secang</t>
  </si>
  <si>
    <t>Srumbung</t>
  </si>
  <si>
    <t>Tegalrejo</t>
  </si>
  <si>
    <t>Tempuran</t>
  </si>
  <si>
    <t>Windusari</t>
  </si>
  <si>
    <t>Kota Magelang</t>
  </si>
  <si>
    <t>Kab Sleman</t>
  </si>
  <si>
    <t>Kota Lain</t>
  </si>
  <si>
    <t>----</t>
  </si>
  <si>
    <t>TOTAL</t>
  </si>
  <si>
    <t>SUMBER : laporan rekam medis tb I 2024</t>
  </si>
  <si>
    <t xml:space="preserve">JUMLAH KUNJUNGAN PASIEN BERDASAR DAERAH TRIBULAN III TAHUN 2024 </t>
  </si>
  <si>
    <t>Kab Magelang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</si>
</sst>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sz val="12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zoomScale="85" zoomScaleNormal="85" workbookViewId="0">
      <selection activeCell="A3" sqref="A3:A4"/>
    </sheetView>
  </sheetViews>
  <sheetFormatPr defaultColWidth="9.140625" defaultRowHeight="15"/>
  <cols>
    <col min="1" max="1" width="27.7109375" customWidth="1"/>
    <col min="5" max="5" width="8.5703125" customWidth="1"/>
    <col min="9" max="9" width="9.5703125" customWidth="1"/>
    <col min="13" max="13" width="9.5703125" customWidth="1"/>
  </cols>
  <sheetData>
    <row r="1" spans="1:13">
      <c r="A1" s="1" t="s">
        <v>34</v>
      </c>
    </row>
    <row r="3" spans="1:13" ht="15" customHeight="1">
      <c r="A3" s="6" t="s">
        <v>0</v>
      </c>
      <c r="B3" s="6" t="s">
        <v>1</v>
      </c>
      <c r="C3" s="6"/>
      <c r="D3" s="6"/>
      <c r="E3" s="6"/>
      <c r="F3" s="6" t="s">
        <v>2</v>
      </c>
      <c r="G3" s="6"/>
      <c r="H3" s="6"/>
      <c r="I3" s="6"/>
      <c r="J3" s="6" t="s">
        <v>3</v>
      </c>
      <c r="K3" s="6"/>
      <c r="L3" s="6"/>
      <c r="M3" s="6"/>
    </row>
    <row r="4" spans="1:13">
      <c r="A4" s="6"/>
      <c r="B4" s="2" t="s">
        <v>4</v>
      </c>
      <c r="C4" s="2" t="s">
        <v>5</v>
      </c>
      <c r="D4" s="2" t="s">
        <v>3</v>
      </c>
      <c r="E4" s="2" t="s">
        <v>6</v>
      </c>
      <c r="F4" s="2" t="s">
        <v>4</v>
      </c>
      <c r="G4" s="2" t="s">
        <v>5</v>
      </c>
      <c r="H4" s="2" t="s">
        <v>3</v>
      </c>
      <c r="I4" s="2" t="s">
        <v>6</v>
      </c>
      <c r="J4" s="2" t="s">
        <v>4</v>
      </c>
      <c r="K4" s="2" t="s">
        <v>5</v>
      </c>
      <c r="L4" s="2" t="s">
        <v>3</v>
      </c>
      <c r="M4" s="2" t="s">
        <v>6</v>
      </c>
    </row>
    <row r="5" spans="1:13">
      <c r="A5" s="3" t="s">
        <v>7</v>
      </c>
      <c r="B5" s="2">
        <v>51</v>
      </c>
      <c r="C5" s="2">
        <v>43</v>
      </c>
      <c r="D5" s="2">
        <f>SUM(B5:C5)</f>
        <v>94</v>
      </c>
      <c r="E5" s="8">
        <f>(D5/35324)*100</f>
        <v>0.2661080285358397</v>
      </c>
      <c r="F5" s="4">
        <v>1</v>
      </c>
      <c r="G5" s="4">
        <v>0</v>
      </c>
      <c r="H5" s="4">
        <f>SUM(F5:G5)</f>
        <v>1</v>
      </c>
      <c r="I5" s="8">
        <f>(H5/2259)*100</f>
        <v>4.4267374944665781E-2</v>
      </c>
      <c r="J5" s="2">
        <f>SUM(B5,F5)</f>
        <v>52</v>
      </c>
      <c r="K5" s="2">
        <f>SUM(C5,G5)</f>
        <v>43</v>
      </c>
      <c r="L5" s="2">
        <f>SUM(J5:K5)</f>
        <v>95</v>
      </c>
      <c r="M5" s="8">
        <f>(L5/37583)*100</f>
        <v>0.25277386052204454</v>
      </c>
    </row>
    <row r="6" spans="1:13">
      <c r="A6" s="3" t="s">
        <v>8</v>
      </c>
      <c r="B6" s="2">
        <v>818</v>
      </c>
      <c r="C6" s="2">
        <v>815</v>
      </c>
      <c r="D6" s="2">
        <f t="shared" ref="D6:D31" si="0">SUM(B6:C6)</f>
        <v>1633</v>
      </c>
      <c r="E6" s="8">
        <f t="shared" ref="E6:E31" si="1">(D6/35324)*100</f>
        <v>4.6229192616917683</v>
      </c>
      <c r="F6" s="4">
        <v>46</v>
      </c>
      <c r="G6" s="4">
        <v>51</v>
      </c>
      <c r="H6" s="4">
        <f t="shared" ref="H6:H31" si="2">SUM(F6:G6)</f>
        <v>97</v>
      </c>
      <c r="I6" s="8">
        <f t="shared" ref="I6:I31" si="3">(H6/2259)*100</f>
        <v>4.2939353696325808</v>
      </c>
      <c r="J6" s="2">
        <f t="shared" ref="J6:J31" si="4">SUM(B6,F6)</f>
        <v>864</v>
      </c>
      <c r="K6" s="2">
        <f t="shared" ref="K6:K31" si="5">SUM(C6,G6)</f>
        <v>866</v>
      </c>
      <c r="L6" s="2">
        <f t="shared" ref="L6:L31" si="6">SUM(J6:K6)</f>
        <v>1730</v>
      </c>
      <c r="M6" s="8">
        <f t="shared" ref="M6:M31" si="7">(L6/37583)*100</f>
        <v>4.6031450389803901</v>
      </c>
    </row>
    <row r="7" spans="1:13">
      <c r="A7" s="3" t="s">
        <v>9</v>
      </c>
      <c r="B7" s="2">
        <v>142</v>
      </c>
      <c r="C7" s="2">
        <v>138</v>
      </c>
      <c r="D7" s="2">
        <f t="shared" si="0"/>
        <v>280</v>
      </c>
      <c r="E7" s="8">
        <f t="shared" si="1"/>
        <v>0.79266221265994785</v>
      </c>
      <c r="F7" s="4">
        <v>5</v>
      </c>
      <c r="G7" s="4">
        <v>7</v>
      </c>
      <c r="H7" s="4">
        <f t="shared" si="2"/>
        <v>12</v>
      </c>
      <c r="I7" s="8">
        <f t="shared" si="3"/>
        <v>0.53120849933598935</v>
      </c>
      <c r="J7" s="2">
        <f t="shared" si="4"/>
        <v>147</v>
      </c>
      <c r="K7" s="2">
        <f t="shared" si="5"/>
        <v>145</v>
      </c>
      <c r="L7" s="2">
        <f t="shared" si="6"/>
        <v>292</v>
      </c>
      <c r="M7" s="8">
        <f t="shared" si="7"/>
        <v>0.7769470239203895</v>
      </c>
    </row>
    <row r="8" spans="1:13">
      <c r="A8" s="3" t="s">
        <v>10</v>
      </c>
      <c r="B8" s="2">
        <v>1998</v>
      </c>
      <c r="C8" s="2">
        <v>2256</v>
      </c>
      <c r="D8" s="2">
        <f t="shared" si="0"/>
        <v>4254</v>
      </c>
      <c r="E8" s="8">
        <f t="shared" si="1"/>
        <v>12.042803759483638</v>
      </c>
      <c r="F8" s="4">
        <v>122</v>
      </c>
      <c r="G8" s="4">
        <v>176</v>
      </c>
      <c r="H8" s="4">
        <f t="shared" si="2"/>
        <v>298</v>
      </c>
      <c r="I8" s="8">
        <f t="shared" si="3"/>
        <v>13.191677733510405</v>
      </c>
      <c r="J8" s="2">
        <f t="shared" si="4"/>
        <v>2120</v>
      </c>
      <c r="K8" s="2">
        <f t="shared" si="5"/>
        <v>2432</v>
      </c>
      <c r="L8" s="2">
        <f t="shared" si="6"/>
        <v>4552</v>
      </c>
      <c r="M8" s="8">
        <f t="shared" si="7"/>
        <v>12.111859085224703</v>
      </c>
    </row>
    <row r="9" spans="1:13">
      <c r="A9" s="3" t="s">
        <v>11</v>
      </c>
      <c r="B9" s="2">
        <v>48</v>
      </c>
      <c r="C9" s="2">
        <v>29</v>
      </c>
      <c r="D9" s="2">
        <f t="shared" si="0"/>
        <v>77</v>
      </c>
      <c r="E9" s="8">
        <f t="shared" si="1"/>
        <v>0.21798210848148566</v>
      </c>
      <c r="F9" s="4">
        <v>0</v>
      </c>
      <c r="G9" s="4">
        <v>2</v>
      </c>
      <c r="H9" s="4">
        <f t="shared" si="2"/>
        <v>2</v>
      </c>
      <c r="I9" s="8">
        <f t="shared" si="3"/>
        <v>8.8534749889331563E-2</v>
      </c>
      <c r="J9" s="2">
        <f t="shared" si="4"/>
        <v>48</v>
      </c>
      <c r="K9" s="2">
        <f t="shared" si="5"/>
        <v>31</v>
      </c>
      <c r="L9" s="2">
        <f t="shared" si="6"/>
        <v>79</v>
      </c>
      <c r="M9" s="8">
        <f t="shared" si="7"/>
        <v>0.2102014208551739</v>
      </c>
    </row>
    <row r="10" spans="1:13">
      <c r="A10" s="3" t="s">
        <v>12</v>
      </c>
      <c r="B10" s="2">
        <v>51</v>
      </c>
      <c r="C10" s="2">
        <v>78</v>
      </c>
      <c r="D10" s="2">
        <f t="shared" si="0"/>
        <v>129</v>
      </c>
      <c r="E10" s="8">
        <f t="shared" si="1"/>
        <v>0.36519080511833318</v>
      </c>
      <c r="F10" s="4">
        <v>1</v>
      </c>
      <c r="G10" s="4">
        <v>4</v>
      </c>
      <c r="H10" s="4">
        <f t="shared" si="2"/>
        <v>5</v>
      </c>
      <c r="I10" s="8">
        <f t="shared" si="3"/>
        <v>0.22133687472332889</v>
      </c>
      <c r="J10" s="2">
        <f t="shared" si="4"/>
        <v>52</v>
      </c>
      <c r="K10" s="2">
        <f t="shared" si="5"/>
        <v>82</v>
      </c>
      <c r="L10" s="2">
        <f t="shared" si="6"/>
        <v>134</v>
      </c>
      <c r="M10" s="8">
        <f t="shared" si="7"/>
        <v>0.35654418221004175</v>
      </c>
    </row>
    <row r="11" spans="1:13">
      <c r="A11" s="3" t="s">
        <v>13</v>
      </c>
      <c r="B11" s="2">
        <v>11</v>
      </c>
      <c r="C11" s="2">
        <v>10</v>
      </c>
      <c r="D11" s="2">
        <f t="shared" si="0"/>
        <v>21</v>
      </c>
      <c r="E11" s="8">
        <f t="shared" si="1"/>
        <v>5.9449665949496092E-2</v>
      </c>
      <c r="F11" s="4">
        <v>1</v>
      </c>
      <c r="G11" s="4">
        <v>0</v>
      </c>
      <c r="H11" s="4">
        <f t="shared" si="2"/>
        <v>1</v>
      </c>
      <c r="I11" s="8">
        <f t="shared" si="3"/>
        <v>4.4267374944665781E-2</v>
      </c>
      <c r="J11" s="2">
        <f t="shared" si="4"/>
        <v>12</v>
      </c>
      <c r="K11" s="2">
        <f t="shared" si="5"/>
        <v>10</v>
      </c>
      <c r="L11" s="2">
        <f t="shared" si="6"/>
        <v>22</v>
      </c>
      <c r="M11" s="8">
        <f t="shared" si="7"/>
        <v>5.853710454194716E-2</v>
      </c>
    </row>
    <row r="12" spans="1:13">
      <c r="A12" s="3" t="s">
        <v>14</v>
      </c>
      <c r="B12" s="2">
        <v>349</v>
      </c>
      <c r="C12" s="2">
        <v>453</v>
      </c>
      <c r="D12" s="2">
        <f t="shared" si="0"/>
        <v>802</v>
      </c>
      <c r="E12" s="8">
        <f t="shared" si="1"/>
        <v>2.2704110519759935</v>
      </c>
      <c r="F12" s="4">
        <v>5</v>
      </c>
      <c r="G12" s="4">
        <v>5</v>
      </c>
      <c r="H12" s="4">
        <f t="shared" si="2"/>
        <v>10</v>
      </c>
      <c r="I12" s="8">
        <f t="shared" si="3"/>
        <v>0.44267374944665777</v>
      </c>
      <c r="J12" s="2">
        <f t="shared" si="4"/>
        <v>354</v>
      </c>
      <c r="K12" s="2">
        <f t="shared" si="5"/>
        <v>458</v>
      </c>
      <c r="L12" s="2">
        <f t="shared" si="6"/>
        <v>812</v>
      </c>
      <c r="M12" s="8">
        <f t="shared" si="7"/>
        <v>2.160551313093686</v>
      </c>
    </row>
    <row r="13" spans="1:13">
      <c r="A13" s="3" t="s">
        <v>15</v>
      </c>
      <c r="B13" s="2">
        <v>1477</v>
      </c>
      <c r="C13" s="2">
        <v>2178</v>
      </c>
      <c r="D13" s="2">
        <f t="shared" si="0"/>
        <v>3655</v>
      </c>
      <c r="E13" s="8">
        <f t="shared" si="1"/>
        <v>10.347072811686106</v>
      </c>
      <c r="F13" s="4">
        <v>57</v>
      </c>
      <c r="G13" s="4">
        <v>76</v>
      </c>
      <c r="H13" s="4">
        <f t="shared" si="2"/>
        <v>133</v>
      </c>
      <c r="I13" s="8">
        <f t="shared" si="3"/>
        <v>5.8875608676405493</v>
      </c>
      <c r="J13" s="2">
        <f t="shared" si="4"/>
        <v>1534</v>
      </c>
      <c r="K13" s="2">
        <f t="shared" si="5"/>
        <v>2254</v>
      </c>
      <c r="L13" s="2">
        <f t="shared" si="6"/>
        <v>3788</v>
      </c>
      <c r="M13" s="8">
        <f t="shared" si="7"/>
        <v>10.079025091131628</v>
      </c>
    </row>
    <row r="14" spans="1:13">
      <c r="A14" s="3" t="s">
        <v>16</v>
      </c>
      <c r="B14" s="2">
        <v>3262</v>
      </c>
      <c r="C14" s="2">
        <v>4755</v>
      </c>
      <c r="D14" s="2">
        <f t="shared" si="0"/>
        <v>8017</v>
      </c>
      <c r="E14" s="8">
        <f t="shared" si="1"/>
        <v>22.695617710338581</v>
      </c>
      <c r="F14" s="4">
        <v>172</v>
      </c>
      <c r="G14" s="4">
        <v>183</v>
      </c>
      <c r="H14" s="4">
        <f t="shared" si="2"/>
        <v>355</v>
      </c>
      <c r="I14" s="8">
        <f t="shared" si="3"/>
        <v>15.714918105356352</v>
      </c>
      <c r="J14" s="2">
        <f t="shared" si="4"/>
        <v>3434</v>
      </c>
      <c r="K14" s="2">
        <f t="shared" si="5"/>
        <v>4938</v>
      </c>
      <c r="L14" s="2">
        <f t="shared" si="6"/>
        <v>8372</v>
      </c>
      <c r="M14" s="8">
        <f t="shared" si="7"/>
        <v>22.276029055690071</v>
      </c>
    </row>
    <row r="15" spans="1:13">
      <c r="A15" s="3" t="s">
        <v>17</v>
      </c>
      <c r="B15" s="2">
        <v>9</v>
      </c>
      <c r="C15" s="2">
        <v>6</v>
      </c>
      <c r="D15" s="2">
        <f t="shared" si="0"/>
        <v>15</v>
      </c>
      <c r="E15" s="8">
        <f t="shared" si="1"/>
        <v>4.2464047106782921E-2</v>
      </c>
      <c r="F15" s="4">
        <v>59</v>
      </c>
      <c r="G15" s="4">
        <v>73</v>
      </c>
      <c r="H15" s="4">
        <f t="shared" si="2"/>
        <v>132</v>
      </c>
      <c r="I15" s="8">
        <f t="shared" si="3"/>
        <v>5.8432934926958824</v>
      </c>
      <c r="J15" s="2">
        <f t="shared" si="4"/>
        <v>68</v>
      </c>
      <c r="K15" s="2">
        <f t="shared" si="5"/>
        <v>79</v>
      </c>
      <c r="L15" s="2">
        <f t="shared" si="6"/>
        <v>147</v>
      </c>
      <c r="M15" s="8">
        <f t="shared" si="7"/>
        <v>0.39113428943937423</v>
      </c>
    </row>
    <row r="16" spans="1:13">
      <c r="A16" s="3" t="s">
        <v>18</v>
      </c>
      <c r="B16" s="2">
        <v>852</v>
      </c>
      <c r="C16" s="2">
        <v>1417</v>
      </c>
      <c r="D16" s="2">
        <f t="shared" si="0"/>
        <v>2269</v>
      </c>
      <c r="E16" s="8">
        <f t="shared" si="1"/>
        <v>6.4233948590193632</v>
      </c>
      <c r="F16" s="4">
        <v>5</v>
      </c>
      <c r="G16" s="4">
        <v>13</v>
      </c>
      <c r="H16" s="4">
        <f t="shared" si="2"/>
        <v>18</v>
      </c>
      <c r="I16" s="8">
        <f t="shared" si="3"/>
        <v>0.79681274900398402</v>
      </c>
      <c r="J16" s="2">
        <f t="shared" si="4"/>
        <v>857</v>
      </c>
      <c r="K16" s="2">
        <f t="shared" si="5"/>
        <v>1430</v>
      </c>
      <c r="L16" s="2">
        <f t="shared" si="6"/>
        <v>2287</v>
      </c>
      <c r="M16" s="8">
        <f t="shared" si="7"/>
        <v>6.0851980948833244</v>
      </c>
    </row>
    <row r="17" spans="1:13">
      <c r="A17" s="3" t="s">
        <v>19</v>
      </c>
      <c r="B17" s="2">
        <v>67</v>
      </c>
      <c r="C17" s="2">
        <v>90</v>
      </c>
      <c r="D17" s="2">
        <f t="shared" si="0"/>
        <v>157</v>
      </c>
      <c r="E17" s="8">
        <f t="shared" si="1"/>
        <v>0.44445702638432788</v>
      </c>
      <c r="F17" s="4">
        <v>82</v>
      </c>
      <c r="G17" s="4">
        <v>135</v>
      </c>
      <c r="H17" s="4">
        <f t="shared" si="2"/>
        <v>217</v>
      </c>
      <c r="I17" s="8">
        <f t="shared" si="3"/>
        <v>9.6060203629924743</v>
      </c>
      <c r="J17" s="2">
        <f t="shared" si="4"/>
        <v>149</v>
      </c>
      <c r="K17" s="2">
        <f t="shared" si="5"/>
        <v>225</v>
      </c>
      <c r="L17" s="2">
        <f t="shared" si="6"/>
        <v>374</v>
      </c>
      <c r="M17" s="8">
        <f t="shared" si="7"/>
        <v>0.99513077721310161</v>
      </c>
    </row>
    <row r="18" spans="1:13">
      <c r="A18" s="3" t="s">
        <v>20</v>
      </c>
      <c r="B18" s="2">
        <v>1608</v>
      </c>
      <c r="C18" s="2">
        <v>2138</v>
      </c>
      <c r="D18" s="2">
        <f t="shared" si="0"/>
        <v>3746</v>
      </c>
      <c r="E18" s="8">
        <f t="shared" si="1"/>
        <v>10.60468803080059</v>
      </c>
      <c r="F18" s="4">
        <v>21</v>
      </c>
      <c r="G18" s="4">
        <v>13</v>
      </c>
      <c r="H18" s="4">
        <f t="shared" si="2"/>
        <v>34</v>
      </c>
      <c r="I18" s="8">
        <f t="shared" si="3"/>
        <v>1.5050907481186366</v>
      </c>
      <c r="J18" s="2">
        <f t="shared" si="4"/>
        <v>1629</v>
      </c>
      <c r="K18" s="2">
        <f t="shared" si="5"/>
        <v>2151</v>
      </c>
      <c r="L18" s="2">
        <f t="shared" si="6"/>
        <v>3780</v>
      </c>
      <c r="M18" s="8">
        <f t="shared" si="7"/>
        <v>10.057738871298193</v>
      </c>
    </row>
    <row r="19" spans="1:13">
      <c r="A19" s="3" t="s">
        <v>21</v>
      </c>
      <c r="B19" s="2">
        <v>143</v>
      </c>
      <c r="C19" s="2">
        <v>240</v>
      </c>
      <c r="D19" s="2">
        <f t="shared" si="0"/>
        <v>383</v>
      </c>
      <c r="E19" s="8">
        <f t="shared" si="1"/>
        <v>1.0842486694598574</v>
      </c>
      <c r="F19" s="4">
        <v>79</v>
      </c>
      <c r="G19" s="4">
        <v>82</v>
      </c>
      <c r="H19" s="4">
        <f t="shared" si="2"/>
        <v>161</v>
      </c>
      <c r="I19" s="8">
        <f t="shared" si="3"/>
        <v>7.1270473660911913</v>
      </c>
      <c r="J19" s="2">
        <f t="shared" si="4"/>
        <v>222</v>
      </c>
      <c r="K19" s="2">
        <f t="shared" si="5"/>
        <v>322</v>
      </c>
      <c r="L19" s="2">
        <f t="shared" si="6"/>
        <v>544</v>
      </c>
      <c r="M19" s="8">
        <f t="shared" si="7"/>
        <v>1.4474629486736024</v>
      </c>
    </row>
    <row r="20" spans="1:13">
      <c r="A20" s="3" t="s">
        <v>22</v>
      </c>
      <c r="B20" s="2">
        <v>1245</v>
      </c>
      <c r="C20" s="2">
        <v>1777</v>
      </c>
      <c r="D20" s="2">
        <f t="shared" si="0"/>
        <v>3022</v>
      </c>
      <c r="E20" s="8">
        <f t="shared" si="1"/>
        <v>8.5550900237798668</v>
      </c>
      <c r="F20" s="4">
        <v>2</v>
      </c>
      <c r="G20" s="4">
        <v>0</v>
      </c>
      <c r="H20" s="4">
        <f t="shared" si="2"/>
        <v>2</v>
      </c>
      <c r="I20" s="8">
        <f t="shared" si="3"/>
        <v>8.8534749889331563E-2</v>
      </c>
      <c r="J20" s="2">
        <f t="shared" si="4"/>
        <v>1247</v>
      </c>
      <c r="K20" s="2">
        <f t="shared" si="5"/>
        <v>1777</v>
      </c>
      <c r="L20" s="2">
        <f t="shared" si="6"/>
        <v>3024</v>
      </c>
      <c r="M20" s="8">
        <f t="shared" si="7"/>
        <v>8.0461910970385553</v>
      </c>
    </row>
    <row r="21" spans="1:13">
      <c r="A21" s="3" t="s">
        <v>23</v>
      </c>
      <c r="B21" s="2">
        <v>40</v>
      </c>
      <c r="C21" s="2">
        <v>28</v>
      </c>
      <c r="D21" s="2">
        <f t="shared" si="0"/>
        <v>68</v>
      </c>
      <c r="E21" s="8">
        <f t="shared" si="1"/>
        <v>0.1925036802174159</v>
      </c>
      <c r="F21" s="4">
        <v>83</v>
      </c>
      <c r="G21" s="4">
        <v>134</v>
      </c>
      <c r="H21" s="4">
        <f t="shared" si="2"/>
        <v>217</v>
      </c>
      <c r="I21" s="8">
        <f t="shared" si="3"/>
        <v>9.6060203629924743</v>
      </c>
      <c r="J21" s="2">
        <f t="shared" si="4"/>
        <v>123</v>
      </c>
      <c r="K21" s="2">
        <f t="shared" si="5"/>
        <v>162</v>
      </c>
      <c r="L21" s="2">
        <f t="shared" si="6"/>
        <v>285</v>
      </c>
      <c r="M21" s="8">
        <f t="shared" si="7"/>
        <v>0.75832158156613361</v>
      </c>
    </row>
    <row r="22" spans="1:13">
      <c r="A22" s="3" t="s">
        <v>24</v>
      </c>
      <c r="B22" s="2">
        <v>1569</v>
      </c>
      <c r="C22" s="2">
        <v>2074</v>
      </c>
      <c r="D22" s="2">
        <f t="shared" si="0"/>
        <v>3643</v>
      </c>
      <c r="E22" s="8">
        <f t="shared" si="1"/>
        <v>10.31310157400068</v>
      </c>
      <c r="F22" s="4">
        <v>3</v>
      </c>
      <c r="G22" s="4">
        <v>3</v>
      </c>
      <c r="H22" s="4">
        <f t="shared" si="2"/>
        <v>6</v>
      </c>
      <c r="I22" s="8">
        <f t="shared" si="3"/>
        <v>0.26560424966799467</v>
      </c>
      <c r="J22" s="2">
        <f t="shared" si="4"/>
        <v>1572</v>
      </c>
      <c r="K22" s="2">
        <f t="shared" si="5"/>
        <v>2077</v>
      </c>
      <c r="L22" s="2">
        <f t="shared" si="6"/>
        <v>3649</v>
      </c>
      <c r="M22" s="8">
        <f t="shared" si="7"/>
        <v>9.7091770215256901</v>
      </c>
    </row>
    <row r="23" spans="1:13">
      <c r="A23" s="3" t="s">
        <v>25</v>
      </c>
      <c r="B23" s="2">
        <v>38</v>
      </c>
      <c r="C23" s="2">
        <v>56</v>
      </c>
      <c r="D23" s="2">
        <f t="shared" si="0"/>
        <v>94</v>
      </c>
      <c r="E23" s="8">
        <f t="shared" si="1"/>
        <v>0.2661080285358397</v>
      </c>
      <c r="F23" s="4">
        <v>0</v>
      </c>
      <c r="G23" s="4">
        <v>0</v>
      </c>
      <c r="H23" s="4">
        <f t="shared" si="2"/>
        <v>0</v>
      </c>
      <c r="I23" s="8">
        <f t="shared" si="3"/>
        <v>0</v>
      </c>
      <c r="J23" s="2">
        <f t="shared" si="4"/>
        <v>38</v>
      </c>
      <c r="K23" s="2">
        <f t="shared" si="5"/>
        <v>56</v>
      </c>
      <c r="L23" s="2">
        <f t="shared" si="6"/>
        <v>94</v>
      </c>
      <c r="M23" s="8">
        <f t="shared" si="7"/>
        <v>0.25011308304286511</v>
      </c>
    </row>
    <row r="24" spans="1:13">
      <c r="A24" s="3" t="s">
        <v>26</v>
      </c>
      <c r="B24" s="2">
        <v>52</v>
      </c>
      <c r="C24" s="2">
        <v>124</v>
      </c>
      <c r="D24" s="2">
        <f t="shared" si="0"/>
        <v>176</v>
      </c>
      <c r="E24" s="8">
        <f t="shared" si="1"/>
        <v>0.49824481938625298</v>
      </c>
      <c r="F24" s="4">
        <v>3</v>
      </c>
      <c r="G24" s="4">
        <v>5</v>
      </c>
      <c r="H24" s="4">
        <f t="shared" si="2"/>
        <v>8</v>
      </c>
      <c r="I24" s="8">
        <f t="shared" si="3"/>
        <v>0.35413899955732625</v>
      </c>
      <c r="J24" s="2">
        <f t="shared" si="4"/>
        <v>55</v>
      </c>
      <c r="K24" s="2">
        <f t="shared" si="5"/>
        <v>129</v>
      </c>
      <c r="L24" s="2">
        <f t="shared" si="6"/>
        <v>184</v>
      </c>
      <c r="M24" s="8">
        <f t="shared" si="7"/>
        <v>0.4895830561690126</v>
      </c>
    </row>
    <row r="25" spans="1:13">
      <c r="A25" s="3" t="s">
        <v>27</v>
      </c>
      <c r="B25" s="2">
        <v>1</v>
      </c>
      <c r="C25" s="2">
        <v>8</v>
      </c>
      <c r="D25" s="2">
        <f t="shared" si="0"/>
        <v>9</v>
      </c>
      <c r="E25" s="8">
        <f t="shared" si="1"/>
        <v>2.5478428264069757E-2</v>
      </c>
      <c r="F25" s="4">
        <v>0</v>
      </c>
      <c r="G25" s="4">
        <v>0</v>
      </c>
      <c r="H25" s="4">
        <f t="shared" si="2"/>
        <v>0</v>
      </c>
      <c r="I25" s="8">
        <f t="shared" si="3"/>
        <v>0</v>
      </c>
      <c r="J25" s="2">
        <f t="shared" si="4"/>
        <v>1</v>
      </c>
      <c r="K25" s="2">
        <f t="shared" si="5"/>
        <v>8</v>
      </c>
      <c r="L25" s="2">
        <f t="shared" si="6"/>
        <v>9</v>
      </c>
      <c r="M25" s="8">
        <f t="shared" si="7"/>
        <v>2.3946997312614748E-2</v>
      </c>
    </row>
    <row r="26" spans="1:13">
      <c r="A26" s="10" t="s">
        <v>35</v>
      </c>
      <c r="B26" s="10">
        <f>SUM(B5:B25)</f>
        <v>13831</v>
      </c>
      <c r="C26" s="10">
        <f>SUM(C5:C25)</f>
        <v>18713</v>
      </c>
      <c r="D26" s="10">
        <f t="shared" si="0"/>
        <v>32544</v>
      </c>
      <c r="E26" s="13">
        <f t="shared" si="1"/>
        <v>92.129996602876233</v>
      </c>
      <c r="F26" s="10">
        <f>SUM(F5:F25)</f>
        <v>747</v>
      </c>
      <c r="G26" s="10">
        <f t="shared" ref="G26:H26" si="8">SUM(G5:G25)</f>
        <v>962</v>
      </c>
      <c r="H26" s="9">
        <f t="shared" si="2"/>
        <v>1709</v>
      </c>
      <c r="I26" s="13">
        <f t="shared" si="3"/>
        <v>75.65294378043383</v>
      </c>
      <c r="J26" s="10">
        <f t="shared" si="4"/>
        <v>14578</v>
      </c>
      <c r="K26" s="10">
        <f t="shared" si="5"/>
        <v>19675</v>
      </c>
      <c r="L26" s="10">
        <f t="shared" si="6"/>
        <v>34253</v>
      </c>
      <c r="M26" s="13">
        <f t="shared" si="7"/>
        <v>91.139610994332543</v>
      </c>
    </row>
    <row r="27" spans="1:13">
      <c r="A27" s="3" t="s">
        <v>28</v>
      </c>
      <c r="B27" s="2">
        <v>66</v>
      </c>
      <c r="C27" s="2">
        <v>51</v>
      </c>
      <c r="D27" s="2">
        <f t="shared" si="0"/>
        <v>117</v>
      </c>
      <c r="E27" s="8">
        <f t="shared" si="1"/>
        <v>0.33121956743290681</v>
      </c>
      <c r="F27" s="2">
        <v>1</v>
      </c>
      <c r="G27" s="2">
        <v>1</v>
      </c>
      <c r="H27" s="4">
        <f t="shared" si="2"/>
        <v>2</v>
      </c>
      <c r="I27" s="8">
        <f t="shared" si="3"/>
        <v>8.8534749889331563E-2</v>
      </c>
      <c r="J27" s="2">
        <f t="shared" si="4"/>
        <v>67</v>
      </c>
      <c r="K27" s="2">
        <f t="shared" si="5"/>
        <v>52</v>
      </c>
      <c r="L27" s="2">
        <f t="shared" si="6"/>
        <v>119</v>
      </c>
      <c r="M27" s="8">
        <f t="shared" si="7"/>
        <v>0.31663252002235048</v>
      </c>
    </row>
    <row r="28" spans="1:13">
      <c r="A28" s="3" t="s">
        <v>29</v>
      </c>
      <c r="B28" s="2">
        <v>163</v>
      </c>
      <c r="C28" s="2">
        <v>224</v>
      </c>
      <c r="D28" s="2">
        <f t="shared" si="0"/>
        <v>387</v>
      </c>
      <c r="E28" s="8">
        <f t="shared" si="1"/>
        <v>1.0955724153549995</v>
      </c>
      <c r="F28" s="2">
        <v>6</v>
      </c>
      <c r="G28" s="2">
        <v>10</v>
      </c>
      <c r="H28" s="4">
        <f t="shared" si="2"/>
        <v>16</v>
      </c>
      <c r="I28" s="8">
        <f t="shared" si="3"/>
        <v>0.7082779991146525</v>
      </c>
      <c r="J28" s="2">
        <f t="shared" si="4"/>
        <v>169</v>
      </c>
      <c r="K28" s="2">
        <f t="shared" si="5"/>
        <v>234</v>
      </c>
      <c r="L28" s="2">
        <f t="shared" si="6"/>
        <v>403</v>
      </c>
      <c r="M28" s="8">
        <f t="shared" si="7"/>
        <v>1.0722933241093047</v>
      </c>
    </row>
    <row r="29" spans="1:13">
      <c r="A29" s="3" t="s">
        <v>30</v>
      </c>
      <c r="B29" s="2">
        <v>1150</v>
      </c>
      <c r="C29" s="2">
        <v>1126</v>
      </c>
      <c r="D29" s="2">
        <f t="shared" si="0"/>
        <v>2276</v>
      </c>
      <c r="E29" s="8">
        <f t="shared" si="1"/>
        <v>6.4432114143358632</v>
      </c>
      <c r="F29" s="2">
        <v>191</v>
      </c>
      <c r="G29" s="2">
        <v>258</v>
      </c>
      <c r="H29" s="4">
        <f t="shared" si="2"/>
        <v>449</v>
      </c>
      <c r="I29" s="8">
        <f t="shared" si="3"/>
        <v>19.876051350154935</v>
      </c>
      <c r="J29" s="2">
        <f t="shared" si="4"/>
        <v>1341</v>
      </c>
      <c r="K29" s="2">
        <f t="shared" si="5"/>
        <v>1384</v>
      </c>
      <c r="L29" s="2">
        <f t="shared" si="6"/>
        <v>2725</v>
      </c>
      <c r="M29" s="8">
        <f t="shared" si="7"/>
        <v>7.2506186307639098</v>
      </c>
    </row>
    <row r="30" spans="1:13">
      <c r="A30" s="5" t="s">
        <v>31</v>
      </c>
      <c r="B30" s="2">
        <v>0</v>
      </c>
      <c r="C30" s="2">
        <v>0</v>
      </c>
      <c r="D30" s="2">
        <f t="shared" si="0"/>
        <v>0</v>
      </c>
      <c r="E30" s="8">
        <f t="shared" si="1"/>
        <v>0</v>
      </c>
      <c r="F30" s="2">
        <v>43</v>
      </c>
      <c r="G30" s="2">
        <v>40</v>
      </c>
      <c r="H30" s="4">
        <f t="shared" si="2"/>
        <v>83</v>
      </c>
      <c r="I30" s="8">
        <f t="shared" si="3"/>
        <v>3.6741921204072594</v>
      </c>
      <c r="J30" s="2">
        <f t="shared" si="4"/>
        <v>43</v>
      </c>
      <c r="K30" s="2">
        <f t="shared" si="5"/>
        <v>40</v>
      </c>
      <c r="L30" s="2">
        <f t="shared" si="6"/>
        <v>83</v>
      </c>
      <c r="M30" s="8">
        <f t="shared" si="7"/>
        <v>0.22084453077189153</v>
      </c>
    </row>
    <row r="31" spans="1:13">
      <c r="A31" s="11" t="s">
        <v>32</v>
      </c>
      <c r="B31" s="11">
        <f>SUM(B26:B30)</f>
        <v>15210</v>
      </c>
      <c r="C31" s="11">
        <f t="shared" ref="C31:D31" si="9">SUM(C26:C30)</f>
        <v>20114</v>
      </c>
      <c r="D31" s="11">
        <f t="shared" si="9"/>
        <v>35324</v>
      </c>
      <c r="E31" s="14">
        <f t="shared" si="1"/>
        <v>100</v>
      </c>
      <c r="F31" s="11">
        <f>SUM(F26:F30)</f>
        <v>988</v>
      </c>
      <c r="G31" s="11">
        <f>SUM(G26:G30)</f>
        <v>1271</v>
      </c>
      <c r="H31" s="12">
        <f t="shared" si="2"/>
        <v>2259</v>
      </c>
      <c r="I31" s="14">
        <f t="shared" si="3"/>
        <v>100</v>
      </c>
      <c r="J31" s="11">
        <f t="shared" si="4"/>
        <v>16198</v>
      </c>
      <c r="K31" s="11">
        <f t="shared" si="5"/>
        <v>21385</v>
      </c>
      <c r="L31" s="11">
        <f t="shared" si="6"/>
        <v>37583</v>
      </c>
      <c r="M31" s="14">
        <f t="shared" si="7"/>
        <v>100</v>
      </c>
    </row>
    <row r="34" spans="1:9">
      <c r="A34" s="7" t="s">
        <v>33</v>
      </c>
      <c r="B34" s="7"/>
      <c r="C34" s="7"/>
      <c r="D34" s="7"/>
      <c r="E34" s="7"/>
      <c r="F34" s="7"/>
      <c r="G34" s="7"/>
      <c r="H34" s="7"/>
      <c r="I34" s="7"/>
    </row>
  </sheetData>
  <mergeCells count="5">
    <mergeCell ref="B3:E3"/>
    <mergeCell ref="F3:I3"/>
    <mergeCell ref="J3:M3"/>
    <mergeCell ref="A34:I34"/>
    <mergeCell ref="A3:A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2024-08-10T03:30:45Z</dcterms:created>
  <dcterms:modified xsi:type="dcterms:W3CDTF">2025-09-10T06:48:13Z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5364CF98CBEC48FB926493C9DA697E59_11</vt:lpwstr>
  </property>
  <property fmtid="{D5CDD505-2E9C-101B-9397-08002B2CF9AE}" pid="3" name="KSOProductBuildVer">
    <vt:lpwstr>1033-12.2.0.17545</vt:lpwstr>
  </property>
</Properties>
</file>